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1640" activeTab="0"/>
  </bookViews>
  <sheets>
    <sheet name="Anii_I-II_Ing.med" sheetId="1" r:id="rId1"/>
    <sheet name="Sheet1" sheetId="2" r:id="rId2"/>
  </sheets>
  <definedNames>
    <definedName name="_xlnm.Print_Area" localSheetId="0">'Anii_I-II_Ing.med'!$A$1:$AS$91</definedName>
  </definedNames>
  <calcPr fullCalcOnLoad="1"/>
</workbook>
</file>

<file path=xl/sharedStrings.xml><?xml version="1.0" encoding="utf-8"?>
<sst xmlns="http://schemas.openxmlformats.org/spreadsheetml/2006/main" count="295" uniqueCount="146">
  <si>
    <t>Politehnica University Timişoara</t>
  </si>
  <si>
    <t>Cod DFI.</t>
  </si>
  <si>
    <t>CodRSI.</t>
  </si>
  <si>
    <t>CodDII.</t>
  </si>
  <si>
    <t>CodDL</t>
  </si>
  <si>
    <t>:</t>
  </si>
  <si>
    <t>YEAR I</t>
  </si>
  <si>
    <t>YEAR II</t>
  </si>
  <si>
    <t>SEMESTER 1</t>
  </si>
  <si>
    <t>SEMESTER 2</t>
  </si>
  <si>
    <t>SEMESTER 3</t>
  </si>
  <si>
    <t>SEMESTER 4</t>
  </si>
  <si>
    <t>E</t>
  </si>
  <si>
    <t>DF</t>
  </si>
  <si>
    <t>D</t>
  </si>
  <si>
    <t>DD</t>
  </si>
  <si>
    <t>2.</t>
  </si>
  <si>
    <t>DC</t>
  </si>
  <si>
    <t>3.</t>
  </si>
  <si>
    <t>DS</t>
  </si>
  <si>
    <t>C</t>
  </si>
  <si>
    <t>total/ sem.</t>
  </si>
  <si>
    <t>hours:</t>
  </si>
  <si>
    <t>VPI:</t>
  </si>
  <si>
    <t xml:space="preserve">ore: </t>
  </si>
  <si>
    <t xml:space="preserve">credite: </t>
  </si>
  <si>
    <t>4E,4D</t>
  </si>
  <si>
    <t>4E,4D,1C</t>
  </si>
  <si>
    <t>(c, s, l, p)</t>
  </si>
  <si>
    <t>RECTOR,</t>
  </si>
  <si>
    <t>Prof.univ.dr.ing.Viorel-Aurel ŞERBAN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</si>
  <si>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</si>
  <si>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</si>
  <si>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</si>
  <si>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</si>
  <si>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</si>
  <si>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</si>
  <si>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</si>
  <si>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</si>
  <si>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</si>
  <si>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CFÎ{DC, DD, DF, DS}</t>
  </si>
  <si>
    <t xml:space="preserve"> FE Î {E, D, C, P-E, P-D}</t>
  </si>
  <si>
    <t>An</t>
  </si>
  <si>
    <t>Sem</t>
  </si>
  <si>
    <t>Disciplina</t>
  </si>
  <si>
    <t>Opt. 1</t>
  </si>
  <si>
    <t>Opt. 2</t>
  </si>
  <si>
    <t>Gr.did. Si titl st.</t>
  </si>
  <si>
    <t>Cadrul didactic</t>
  </si>
  <si>
    <t>Examinare</t>
  </si>
  <si>
    <t>Credite</t>
  </si>
  <si>
    <t>S</t>
  </si>
  <si>
    <t>L</t>
  </si>
  <si>
    <t>P</t>
  </si>
  <si>
    <t>Total</t>
  </si>
  <si>
    <t>Tip discipl.</t>
  </si>
  <si>
    <t>TOTAL</t>
  </si>
  <si>
    <t>S+L+P</t>
  </si>
  <si>
    <t>Statut disc.</t>
  </si>
  <si>
    <t>MECHANICS Faculty</t>
  </si>
  <si>
    <t>Mathematical Analysis</t>
  </si>
  <si>
    <t>Algebra and Geometry</t>
  </si>
  <si>
    <t>Physics</t>
  </si>
  <si>
    <t>Computer Programming and Utilization 1</t>
  </si>
  <si>
    <t>Descriptive Geometry and Technical Drawing</t>
  </si>
  <si>
    <t>General Chemistry</t>
  </si>
  <si>
    <t>International Languages (English, Franch or German)</t>
  </si>
  <si>
    <t>Sport</t>
  </si>
  <si>
    <t>Special Mathematics</t>
  </si>
  <si>
    <t>Material Science 1</t>
  </si>
  <si>
    <t>Funadmentals of mechanics</t>
  </si>
  <si>
    <t>Computational Technical Graphics</t>
  </si>
  <si>
    <t xml:space="preserve">Material Technology </t>
  </si>
  <si>
    <t>Culture and Civilization</t>
  </si>
  <si>
    <t>Fundamentals of Electrical Engineering anf Electronics</t>
  </si>
  <si>
    <t xml:space="preserve">Computational Mathematics </t>
  </si>
  <si>
    <t>Strength of Materials 1</t>
  </si>
  <si>
    <t>Computer Programming and Utilization 2</t>
  </si>
  <si>
    <t>Fundaments of Numerical Methods</t>
  </si>
  <si>
    <t>Material Science 2</t>
  </si>
  <si>
    <t>Thermotechnics</t>
  </si>
  <si>
    <t>Fundamentals of Automation</t>
  </si>
  <si>
    <t>Microeconomy</t>
  </si>
  <si>
    <t>Measurements</t>
  </si>
  <si>
    <t>Strength of Materials 2</t>
  </si>
  <si>
    <t>Mechanisms</t>
  </si>
  <si>
    <t>Fundaments of assembling process</t>
  </si>
  <si>
    <t>Basics of Polymeric Materials Processig</t>
  </si>
  <si>
    <t xml:space="preserve">credits: </t>
  </si>
  <si>
    <t xml:space="preserve">hours: </t>
  </si>
  <si>
    <t xml:space="preserve">evaluations: </t>
  </si>
  <si>
    <t>in which:</t>
  </si>
  <si>
    <t>Branch of Sciences (RSI): Mec.Eng., Mechatronics, Ind.Eng. and Management</t>
  </si>
  <si>
    <t>Domain of Hierarchy (DII): INDUSTRIAL ENGINEERING</t>
  </si>
  <si>
    <t>Fundamental Domain of Hierarchy (DFI): ENGINEETING SCIENCES</t>
  </si>
  <si>
    <t>Bachelor Domain (DL): INDUSTRIAL ENGINEERING</t>
  </si>
  <si>
    <t>CURRICULA</t>
  </si>
  <si>
    <t xml:space="preserve"> FACULTATIVE DISCIPLINES</t>
  </si>
  <si>
    <t>total/ week</t>
  </si>
  <si>
    <t>Educational Psychology</t>
  </si>
  <si>
    <t>Fundamentals Of Pedagogy. Theory and Methodology of Curriculum</t>
  </si>
  <si>
    <t xml:space="preserve">The Didactic of the Speciality </t>
  </si>
  <si>
    <t>DEAN,</t>
  </si>
  <si>
    <t>Legend</t>
  </si>
  <si>
    <t xml:space="preserve">Name of Course </t>
  </si>
  <si>
    <t>Cod = Courses cod</t>
  </si>
  <si>
    <t>FE = evaluation form</t>
  </si>
  <si>
    <t>E=exam</t>
  </si>
  <si>
    <t>D=distributed evaluation</t>
  </si>
  <si>
    <t>C=colloquy</t>
  </si>
  <si>
    <t xml:space="preserve">P - E - autonom project whit evaluation as the same like exam  </t>
  </si>
  <si>
    <t>P - D - autonom project whit evaluation as the same like distributed evaluation</t>
  </si>
  <si>
    <t>(*) -  optional disciplines activated in academical year 2014 / 2015</t>
  </si>
  <si>
    <t>s=numbers of seminar hours</t>
  </si>
  <si>
    <t>p=numbers of project hours</t>
  </si>
  <si>
    <t xml:space="preserve">l= numbers of laboratory hours </t>
  </si>
  <si>
    <t xml:space="preserve">CF= Formative category of the discipline </t>
  </si>
  <si>
    <t xml:space="preserve">DC - Additional discipline </t>
  </si>
  <si>
    <t>DD - Discipline in domain</t>
  </si>
  <si>
    <t>DF - Fundamental discipline</t>
  </si>
  <si>
    <t xml:space="preserve">DS - Speciality displine </t>
  </si>
  <si>
    <t xml:space="preserve">VPI = number of hours necessary to individual study </t>
  </si>
  <si>
    <t xml:space="preserve">Exemple </t>
  </si>
  <si>
    <t>Professional Practical Training.40 hours/sem.</t>
  </si>
  <si>
    <t>nc = numbers of credits</t>
  </si>
  <si>
    <t>c=numbers of course houres/semester</t>
  </si>
  <si>
    <t xml:space="preserve">APPLIED ENGINEERING SCIENCES </t>
  </si>
  <si>
    <t>Biochemistry</t>
  </si>
  <si>
    <t>Social responsibility and civic activism</t>
  </si>
  <si>
    <t>Specialization (S): MEDICAL ENGINEERING</t>
  </si>
  <si>
    <t>Academical year 2015 - 2016</t>
  </si>
  <si>
    <t>Introduction in medical engineering</t>
  </si>
  <si>
    <t>ciclul</t>
  </si>
  <si>
    <t>c1c2c3</t>
  </si>
  <si>
    <t>450</t>
  </si>
  <si>
    <t>a1a2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</si>
  <si>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</si>
  <si>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</si>
  <si>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</si>
  <si>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</si>
  <si>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</si>
  <si>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</si>
  <si>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</si>
  <si>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</si>
  <si>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</si>
  <si>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f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</si>
</sst>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₩&quot;#,##0_);\(&quot;₩&quot;#,##0\)"/>
    <numFmt numFmtId="177" formatCode="&quot;₩&quot;#,##0_);[Red]\(&quot;₩&quot;#,##0\)"/>
    <numFmt numFmtId="178" formatCode="&quot;₩&quot;#,##0.00_);\(&quot;₩&quot;#,##0.00\)"/>
    <numFmt numFmtId="179" formatCode="&quot;₩&quot;#,##0.00_);[Red]\(&quot;₩&quot;#,##0.00\)"/>
    <numFmt numFmtId="180" formatCode="_(&quot;₩&quot;* #,##0_);_(&quot;₩&quot;* \(#,##0\);_(&quot;₩&quot;* &quot;-&quot;_);_(@_)"/>
    <numFmt numFmtId="181" formatCode="_(* #,##0_);_(* \(#,##0\);_(* &quot;-&quot;_);_(@_)"/>
    <numFmt numFmtId="182" formatCode="_(&quot;₩&quot;* #,##0.00_);_(&quot;₩&quot;* \(#,##0.00\);_(&quot;₩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\ &quot;Esc.&quot;;\-#,##0\ &quot;Esc.&quot;"/>
    <numFmt numFmtId="193" formatCode="#,##0\ &quot;Esc.&quot;;[Red]\-#,##0\ &quot;Esc.&quot;"/>
    <numFmt numFmtId="194" formatCode="#,##0.00\ &quot;Esc.&quot;;\-#,##0.00\ &quot;Esc.&quot;"/>
    <numFmt numFmtId="195" formatCode="#,##0.00\ &quot;Esc.&quot;;[Red]\-#,##0.00\ &quot;Esc.&quot;"/>
    <numFmt numFmtId="196" formatCode="_-* #,##0\ &quot;Esc.&quot;_-;\-* #,##0\ &quot;Esc.&quot;_-;_-* &quot;-&quot;\ &quot;Esc.&quot;_-;_-@_-"/>
    <numFmt numFmtId="197" formatCode="_-* #,##0\ _E_s_c_._-;\-* #,##0\ _E_s_c_._-;_-* &quot;-&quot;\ _E_s_c_._-;_-@_-"/>
    <numFmt numFmtId="198" formatCode="_-* #,##0.00\ &quot;Esc.&quot;_-;\-* #,##0.00\ &quot;Esc.&quot;_-;_-* &quot;-&quot;??\ &quot;Esc.&quot;_-;_-@_-"/>
    <numFmt numFmtId="199" formatCode="_-* #,##0.00\ _E_s_c_._-;\-* #,##0.00\ _E_s_c_._-;_-* &quot;-&quot;??\ _E_s_c_.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18]d\ mmmm\ yyyy"/>
    <numFmt numFmtId="206" formatCode="#,##0.0"/>
  </numFmts>
  <fonts count="64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4"/>
      <color indexed="18"/>
      <name val="Arial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vertAlign val="superscript"/>
      <sz val="14"/>
      <color indexed="18"/>
      <name val="Arial"/>
      <family val="2"/>
    </font>
    <font>
      <sz val="11"/>
      <color indexed="18"/>
      <name val="Microsoft Sans Serif"/>
      <family val="2"/>
    </font>
    <font>
      <sz val="14"/>
      <color indexed="18"/>
      <name val="Verdana"/>
      <family val="2"/>
    </font>
    <font>
      <u val="single"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62"/>
      </top>
      <bottom style="double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indexed="62"/>
      </right>
      <top style="double"/>
      <bottom style="double"/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6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indexed="62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1" applyNumberFormat="0" applyAlignment="0" applyProtection="0"/>
    <xf numFmtId="0" fontId="58" fillId="0" borderId="6" applyNumberFormat="0" applyFill="0" applyAlignment="0" applyProtection="0"/>
    <xf numFmtId="0" fontId="59" fillId="34" borderId="0" applyNumberFormat="0" applyBorder="0" applyAlignment="0" applyProtection="0"/>
    <xf numFmtId="0" fontId="0" fillId="35" borderId="7" applyNumberFormat="0" applyFont="0" applyAlignment="0" applyProtection="0"/>
    <xf numFmtId="0" fontId="60" fillId="27" borderId="8" applyNumberFormat="0" applyAlignment="0" applyProtection="0"/>
    <xf numFmtId="0" fontId="24" fillId="3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37" borderId="0" xfId="0" applyFont="1" applyFill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22" xfId="0" applyFont="1" applyFill="1" applyBorder="1" applyAlignment="1">
      <alignment/>
    </xf>
    <xf numFmtId="0" fontId="19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/>
    </xf>
    <xf numFmtId="206" fontId="19" fillId="0" borderId="37" xfId="0" applyNumberFormat="1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/>
    </xf>
    <xf numFmtId="0" fontId="23" fillId="37" borderId="3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6" fontId="27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4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8" fillId="0" borderId="41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" fontId="19" fillId="0" borderId="37" xfId="0" applyNumberFormat="1" applyFont="1" applyFill="1" applyBorder="1" applyAlignment="1" applyProtection="1">
      <alignment horizontal="center" vertical="center"/>
      <protection locked="0"/>
    </xf>
    <xf numFmtId="1" fontId="19" fillId="0" borderId="11" xfId="0" applyNumberFormat="1" applyFont="1" applyFill="1" applyBorder="1" applyAlignment="1" applyProtection="1">
      <alignment horizontal="center" vertical="center"/>
      <protection locked="0"/>
    </xf>
    <xf numFmtId="1" fontId="19" fillId="0" borderId="37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12" fillId="38" borderId="39" xfId="0" applyFont="1" applyFill="1" applyBorder="1" applyAlignment="1">
      <alignment horizontal="center" vertical="center" wrapText="1"/>
    </xf>
    <xf numFmtId="0" fontId="12" fillId="38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5" fillId="38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 vertical="top" wrapText="1"/>
    </xf>
    <xf numFmtId="49" fontId="19" fillId="0" borderId="53" xfId="0" applyNumberFormat="1" applyFont="1" applyFill="1" applyBorder="1" applyAlignment="1">
      <alignment horizontal="center" vertical="top"/>
    </xf>
    <xf numFmtId="0" fontId="14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 vertical="top" wrapText="1"/>
    </xf>
    <xf numFmtId="49" fontId="19" fillId="0" borderId="52" xfId="0" applyNumberFormat="1" applyFont="1" applyFill="1" applyBorder="1" applyAlignment="1">
      <alignment horizontal="center" vertical="center" wrapText="1"/>
    </xf>
    <xf numFmtId="49" fontId="19" fillId="0" borderId="54" xfId="0" applyNumberFormat="1" applyFont="1" applyFill="1" applyBorder="1" applyAlignment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4" fillId="0" borderId="35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43</xdr:col>
      <xdr:colOff>66675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0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7"/>
  <sheetViews>
    <sheetView tabSelected="1" zoomScale="70" zoomScaleNormal="70" zoomScalePageLayoutView="0" workbookViewId="0" topLeftCell="A43">
      <selection activeCell="AA2" sqref="AA2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6.140625" style="0" customWidth="1"/>
    <col min="8" max="8" width="5.421875" style="0" customWidth="1"/>
    <col min="9" max="9" width="6.28125" style="0" customWidth="1"/>
    <col min="10" max="10" width="5.281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18" width="6.57421875" style="0" customWidth="1"/>
    <col min="19" max="19" width="6.140625" style="0" customWidth="1"/>
    <col min="20" max="20" width="5.7109375" style="0" customWidth="1"/>
    <col min="21" max="21" width="6.5742187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6.00390625" style="0" customWidth="1"/>
    <col min="29" max="29" width="7.140625" style="0" customWidth="1"/>
    <col min="30" max="30" width="5.7109375" style="0" customWidth="1"/>
    <col min="31" max="31" width="7.00390625" style="0" customWidth="1"/>
    <col min="32" max="32" width="6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0" width="7.28125" style="0" customWidth="1"/>
    <col min="41" max="41" width="5.8515625" style="0" customWidth="1"/>
    <col min="42" max="42" width="6.140625" style="0" customWidth="1"/>
    <col min="43" max="43" width="6.57421875" style="0" customWidth="1"/>
    <col min="44" max="44" width="5.00390625" style="0" customWidth="1"/>
    <col min="45" max="45" width="8.00390625" style="0" customWidth="1"/>
  </cols>
  <sheetData>
    <row r="1" spans="1:23" s="30" customFormat="1" ht="18">
      <c r="A1" s="99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30" customFormat="1" ht="18">
      <c r="A2" s="98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30" customFormat="1" ht="18">
      <c r="A3" s="100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s="30" customFormat="1" ht="18">
      <c r="A4" s="98" t="s">
        <v>94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33"/>
      <c r="R4" s="33"/>
      <c r="S4" s="33"/>
      <c r="T4" s="33"/>
      <c r="U4" s="33"/>
      <c r="V4" s="33"/>
      <c r="W4" s="33"/>
    </row>
    <row r="5" spans="1:23" s="30" customFormat="1" ht="18">
      <c r="A5" s="98" t="s">
        <v>92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33"/>
      <c r="R5" s="33"/>
      <c r="S5" s="33"/>
      <c r="T5" s="33"/>
      <c r="U5" s="33"/>
      <c r="V5" s="33"/>
      <c r="W5" s="33"/>
    </row>
    <row r="6" spans="1:23" s="30" customFormat="1" ht="18">
      <c r="A6" s="98" t="s">
        <v>93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33"/>
      <c r="R6" s="33"/>
      <c r="S6" s="33"/>
      <c r="T6" s="33"/>
      <c r="U6" s="33"/>
      <c r="V6" s="33"/>
      <c r="W6" s="33"/>
    </row>
    <row r="7" spans="1:23" s="35" customFormat="1" ht="18">
      <c r="A7" s="98" t="s">
        <v>95</v>
      </c>
      <c r="B7" s="122"/>
      <c r="C7" s="122"/>
      <c r="D7" s="122"/>
      <c r="E7" s="122" t="s">
        <v>126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4"/>
      <c r="R7" s="34"/>
      <c r="S7" s="34"/>
      <c r="T7" s="34"/>
      <c r="U7" s="34"/>
      <c r="V7" s="34"/>
      <c r="W7" s="34"/>
    </row>
    <row r="8" spans="1:23" s="30" customFormat="1" ht="18">
      <c r="A8" s="121" t="s">
        <v>129</v>
      </c>
      <c r="B8" s="121"/>
      <c r="C8" s="121"/>
      <c r="D8" s="121"/>
      <c r="E8" s="121"/>
      <c r="F8" s="121"/>
      <c r="G8" s="121"/>
      <c r="H8" s="123"/>
      <c r="I8" s="124"/>
      <c r="J8" s="125"/>
      <c r="K8" s="125"/>
      <c r="L8" s="125"/>
      <c r="M8" s="125"/>
      <c r="N8" s="125"/>
      <c r="O8" s="125"/>
      <c r="P8" s="125"/>
      <c r="Q8" s="51"/>
      <c r="R8" s="51"/>
      <c r="S8" s="51"/>
      <c r="T8" s="51"/>
      <c r="U8" s="51"/>
      <c r="V8" s="51"/>
      <c r="W8" s="51"/>
    </row>
    <row r="9" spans="1:23" s="30" customFormat="1" ht="18" customHeight="1">
      <c r="A9" s="121"/>
      <c r="B9" s="121"/>
      <c r="C9" s="121"/>
      <c r="D9" s="121"/>
      <c r="E9" s="121"/>
      <c r="F9" s="121"/>
      <c r="G9" s="121"/>
      <c r="H9" s="126" t="s">
        <v>132</v>
      </c>
      <c r="I9" s="128"/>
      <c r="J9" s="126" t="s">
        <v>133</v>
      </c>
      <c r="K9" s="126"/>
      <c r="L9" s="126" t="s">
        <v>135</v>
      </c>
      <c r="M9" s="126"/>
      <c r="N9" s="125"/>
      <c r="O9" s="125"/>
      <c r="P9" s="125"/>
      <c r="Q9" s="51"/>
      <c r="R9" s="51"/>
      <c r="S9" s="51"/>
      <c r="T9" s="51"/>
      <c r="U9" s="51"/>
      <c r="V9" s="51"/>
      <c r="W9" s="51"/>
    </row>
    <row r="10" spans="1:13" s="4" customFormat="1" ht="15">
      <c r="A10" s="75" t="s">
        <v>1</v>
      </c>
      <c r="B10" s="76" t="s">
        <v>2</v>
      </c>
      <c r="C10" s="76" t="s">
        <v>3</v>
      </c>
      <c r="D10" s="76" t="s">
        <v>4</v>
      </c>
      <c r="E10" s="77" t="s">
        <v>5</v>
      </c>
      <c r="F10" s="74"/>
      <c r="G10" s="74"/>
      <c r="H10" s="129" t="s">
        <v>52</v>
      </c>
      <c r="I10" s="129"/>
      <c r="J10" s="127" t="s">
        <v>134</v>
      </c>
      <c r="K10" s="127"/>
      <c r="L10" s="127">
        <v>15</v>
      </c>
      <c r="M10" s="127"/>
    </row>
    <row r="11" spans="1:23" s="4" customFormat="1" ht="15">
      <c r="A11" s="78">
        <v>20</v>
      </c>
      <c r="B11" s="79">
        <v>70</v>
      </c>
      <c r="C11" s="79">
        <v>20</v>
      </c>
      <c r="D11" s="79">
        <v>270</v>
      </c>
      <c r="E11" s="80"/>
      <c r="F11" s="66"/>
      <c r="G11" s="66"/>
      <c r="H11" s="66"/>
      <c r="I11" s="6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45" s="3" customFormat="1" ht="18">
      <c r="A12" s="193" t="s">
        <v>96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</row>
    <row r="13" spans="1:45" s="3" customFormat="1" ht="18">
      <c r="A13" s="193" t="s">
        <v>130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</row>
    <row r="14" spans="2:45" s="81" customFormat="1" ht="18">
      <c r="B14" s="195" t="s">
        <v>6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 t="s">
        <v>7</v>
      </c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</row>
    <row r="15" spans="1:45" s="4" customFormat="1" ht="27.75" customHeight="1">
      <c r="A15" s="105"/>
      <c r="B15" s="211" t="s">
        <v>8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8"/>
      <c r="M15" s="197" t="s">
        <v>9</v>
      </c>
      <c r="N15" s="197"/>
      <c r="O15" s="197"/>
      <c r="P15" s="197"/>
      <c r="Q15" s="197"/>
      <c r="R15" s="197"/>
      <c r="S15" s="197"/>
      <c r="T15" s="197"/>
      <c r="U15" s="197"/>
      <c r="V15" s="197"/>
      <c r="W15" s="198"/>
      <c r="X15" s="211" t="s">
        <v>10</v>
      </c>
      <c r="Y15" s="197"/>
      <c r="Z15" s="197"/>
      <c r="AA15" s="197"/>
      <c r="AB15" s="197"/>
      <c r="AC15" s="197"/>
      <c r="AD15" s="197"/>
      <c r="AE15" s="197"/>
      <c r="AF15" s="197"/>
      <c r="AG15" s="197"/>
      <c r="AH15" s="198"/>
      <c r="AI15" s="197" t="s">
        <v>11</v>
      </c>
      <c r="AJ15" s="197"/>
      <c r="AK15" s="197"/>
      <c r="AL15" s="197"/>
      <c r="AM15" s="197"/>
      <c r="AN15" s="197"/>
      <c r="AO15" s="197"/>
      <c r="AP15" s="197"/>
      <c r="AQ15" s="197"/>
      <c r="AR15" s="197"/>
      <c r="AS15" s="198"/>
    </row>
    <row r="16" spans="1:45" s="4" customFormat="1" ht="19.5" customHeight="1">
      <c r="A16" s="170" t="s">
        <v>136</v>
      </c>
      <c r="B16" s="210" t="s">
        <v>60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4"/>
      <c r="M16" s="178" t="s">
        <v>68</v>
      </c>
      <c r="N16" s="178"/>
      <c r="O16" s="178"/>
      <c r="P16" s="178"/>
      <c r="Q16" s="178"/>
      <c r="R16" s="178"/>
      <c r="S16" s="178"/>
      <c r="T16" s="178"/>
      <c r="U16" s="178"/>
      <c r="V16" s="178"/>
      <c r="W16" s="179"/>
      <c r="X16" s="210" t="s">
        <v>74</v>
      </c>
      <c r="Y16" s="183"/>
      <c r="Z16" s="183"/>
      <c r="AA16" s="183"/>
      <c r="AB16" s="183"/>
      <c r="AC16" s="183"/>
      <c r="AD16" s="183"/>
      <c r="AE16" s="183"/>
      <c r="AF16" s="183"/>
      <c r="AG16" s="183"/>
      <c r="AH16" s="184"/>
      <c r="AI16" s="178" t="s">
        <v>81</v>
      </c>
      <c r="AJ16" s="178"/>
      <c r="AK16" s="178"/>
      <c r="AL16" s="178"/>
      <c r="AM16" s="178"/>
      <c r="AN16" s="178"/>
      <c r="AO16" s="178"/>
      <c r="AP16" s="178"/>
      <c r="AQ16" s="178"/>
      <c r="AR16" s="178"/>
      <c r="AS16" s="179"/>
    </row>
    <row r="17" spans="1:45" s="4" customFormat="1" ht="19.5" customHeight="1">
      <c r="A17" s="170"/>
      <c r="B17" s="185"/>
      <c r="C17" s="180"/>
      <c r="D17" s="180"/>
      <c r="E17" s="180"/>
      <c r="F17" s="180"/>
      <c r="G17" s="180"/>
      <c r="H17" s="180"/>
      <c r="I17" s="180"/>
      <c r="J17" s="180"/>
      <c r="K17" s="180"/>
      <c r="L17" s="181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1"/>
      <c r="X17" s="185"/>
      <c r="Y17" s="180"/>
      <c r="Z17" s="180"/>
      <c r="AA17" s="180"/>
      <c r="AB17" s="180"/>
      <c r="AC17" s="180"/>
      <c r="AD17" s="180"/>
      <c r="AE17" s="180"/>
      <c r="AF17" s="180"/>
      <c r="AG17" s="180"/>
      <c r="AH17" s="181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1"/>
    </row>
    <row r="18" spans="1:45" s="81" customFormat="1" ht="19.5" customHeight="1" thickBot="1">
      <c r="A18" s="171"/>
      <c r="B18" s="186" t="str">
        <f>CONCATENATE($H$10,$J$10,".",$L$10,".","0",RIGHT($B$14,1),".",RIGHT(K18,1),$A16)</f>
        <v>L450.15.0I.F1</v>
      </c>
      <c r="C18" s="187"/>
      <c r="D18" s="188"/>
      <c r="E18" s="82">
        <v>4</v>
      </c>
      <c r="F18" s="102" t="s">
        <v>12</v>
      </c>
      <c r="G18" s="84">
        <v>28</v>
      </c>
      <c r="H18" s="85">
        <v>28</v>
      </c>
      <c r="I18" s="85">
        <v>0</v>
      </c>
      <c r="J18" s="86">
        <v>0</v>
      </c>
      <c r="K18" s="102" t="s">
        <v>13</v>
      </c>
      <c r="L18" s="83">
        <f>IF(SUM(G18:J18)=0,"",SUM(G18:J18))</f>
        <v>56</v>
      </c>
      <c r="M18" s="186" t="str">
        <f>CONCATENATE($H$10,$J$10,".",$L$10,".","0",RIGHT($M$15,1),".",RIGHT(V18,1),$A16)</f>
        <v>L450.15.02.F1</v>
      </c>
      <c r="N18" s="187"/>
      <c r="O18" s="188"/>
      <c r="P18" s="82">
        <v>4</v>
      </c>
      <c r="Q18" s="102" t="s">
        <v>14</v>
      </c>
      <c r="R18" s="84">
        <v>28</v>
      </c>
      <c r="S18" s="85">
        <v>14</v>
      </c>
      <c r="T18" s="85">
        <v>14</v>
      </c>
      <c r="U18" s="86">
        <v>0</v>
      </c>
      <c r="V18" s="102" t="s">
        <v>13</v>
      </c>
      <c r="W18" s="83">
        <f>IF(SUM(R18:U18)=0,"",SUM(R18:U18))</f>
        <v>56</v>
      </c>
      <c r="X18" s="186" t="str">
        <f>CONCATENATE($H$10,$J$10,".",$L$10,".","0",RIGHT($X$15,1),".",RIGHT(AG18,1),$A16)</f>
        <v>L450.15.03.D1</v>
      </c>
      <c r="Y18" s="187"/>
      <c r="Z18" s="188"/>
      <c r="AA18" s="82">
        <v>5</v>
      </c>
      <c r="AB18" s="102" t="s">
        <v>12</v>
      </c>
      <c r="AC18" s="84">
        <v>42</v>
      </c>
      <c r="AD18" s="85">
        <v>0</v>
      </c>
      <c r="AE18" s="85">
        <v>28</v>
      </c>
      <c r="AF18" s="86">
        <v>0</v>
      </c>
      <c r="AG18" s="102" t="s">
        <v>15</v>
      </c>
      <c r="AH18" s="83">
        <f>IF(SUM(AC18:AF18)=0,"",SUM(AC18:AF18))</f>
        <v>70</v>
      </c>
      <c r="AI18" s="186" t="str">
        <f>CONCATENATE($H$10,$J$10,".",$L$10,".","0",RIGHT($AI$15,1),".",RIGHT(AR18,1),$A16)</f>
        <v>L450.15.04.F1</v>
      </c>
      <c r="AJ18" s="187"/>
      <c r="AK18" s="188"/>
      <c r="AL18" s="82">
        <v>2</v>
      </c>
      <c r="AM18" s="102" t="s">
        <v>14</v>
      </c>
      <c r="AN18" s="84">
        <v>14</v>
      </c>
      <c r="AO18" s="85">
        <v>0</v>
      </c>
      <c r="AP18" s="85">
        <v>14</v>
      </c>
      <c r="AQ18" s="86">
        <v>0</v>
      </c>
      <c r="AR18" s="102" t="s">
        <v>13</v>
      </c>
      <c r="AS18" s="83">
        <f>IF(SUM(AN18:AQ18)=0,"",SUM(AN18:AQ18))</f>
        <v>28</v>
      </c>
    </row>
    <row r="19" spans="1:45" s="4" customFormat="1" ht="19.5" customHeight="1" thickTop="1">
      <c r="A19" s="169" t="s">
        <v>137</v>
      </c>
      <c r="B19" s="189" t="s">
        <v>61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9"/>
      <c r="M19" s="178" t="s">
        <v>69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9"/>
      <c r="X19" s="189" t="s">
        <v>75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9"/>
      <c r="AI19" s="178" t="s">
        <v>82</v>
      </c>
      <c r="AJ19" s="178"/>
      <c r="AK19" s="178"/>
      <c r="AL19" s="178"/>
      <c r="AM19" s="178"/>
      <c r="AN19" s="178"/>
      <c r="AO19" s="178"/>
      <c r="AP19" s="178"/>
      <c r="AQ19" s="178"/>
      <c r="AR19" s="178"/>
      <c r="AS19" s="179"/>
    </row>
    <row r="20" spans="1:45" s="4" customFormat="1" ht="19.5" customHeight="1">
      <c r="A20" s="170"/>
      <c r="B20" s="185"/>
      <c r="C20" s="180"/>
      <c r="D20" s="180"/>
      <c r="E20" s="180"/>
      <c r="F20" s="180"/>
      <c r="G20" s="180"/>
      <c r="H20" s="180"/>
      <c r="I20" s="180"/>
      <c r="J20" s="180"/>
      <c r="K20" s="180"/>
      <c r="L20" s="181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1"/>
      <c r="X20" s="185"/>
      <c r="Y20" s="180"/>
      <c r="Z20" s="180"/>
      <c r="AA20" s="180"/>
      <c r="AB20" s="180"/>
      <c r="AC20" s="180"/>
      <c r="AD20" s="180"/>
      <c r="AE20" s="180"/>
      <c r="AF20" s="180"/>
      <c r="AG20" s="180"/>
      <c r="AH20" s="181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1"/>
    </row>
    <row r="21" spans="1:45" s="4" customFormat="1" ht="19.5" customHeight="1" thickBot="1">
      <c r="A21" s="171"/>
      <c r="B21" s="186" t="str">
        <f>CONCATENATE($H$10,$J$10,".",$L$10,".","0",RIGHT($B$14,1),".",RIGHT(K21,1),$A19)</f>
        <v>L450.15.0I.F2</v>
      </c>
      <c r="C21" s="187"/>
      <c r="D21" s="188"/>
      <c r="E21" s="82">
        <v>4</v>
      </c>
      <c r="F21" s="102" t="s">
        <v>12</v>
      </c>
      <c r="G21" s="84">
        <v>28</v>
      </c>
      <c r="H21" s="85">
        <v>28</v>
      </c>
      <c r="I21" s="85">
        <v>0</v>
      </c>
      <c r="J21" s="86">
        <v>0</v>
      </c>
      <c r="K21" s="102" t="s">
        <v>13</v>
      </c>
      <c r="L21" s="83">
        <f>IF(SUM(G21:J21)=0,"",SUM(G21:J21))</f>
        <v>56</v>
      </c>
      <c r="M21" s="186" t="str">
        <f>CONCATENATE($H$10,$J$10,".",$L$10,".","0",RIGHT($M$15,1),".",RIGHT(V21,1),$A19)</f>
        <v>L450.15.02.D2</v>
      </c>
      <c r="N21" s="187"/>
      <c r="O21" s="188"/>
      <c r="P21" s="82">
        <v>5</v>
      </c>
      <c r="Q21" s="102" t="s">
        <v>12</v>
      </c>
      <c r="R21" s="84">
        <v>28</v>
      </c>
      <c r="S21" s="85">
        <v>0</v>
      </c>
      <c r="T21" s="85">
        <v>28</v>
      </c>
      <c r="U21" s="86">
        <v>0</v>
      </c>
      <c r="V21" s="102" t="s">
        <v>15</v>
      </c>
      <c r="W21" s="83">
        <f>IF(SUM(R21:U21)=0,"",SUM(R21:U21))</f>
        <v>56</v>
      </c>
      <c r="X21" s="186" t="str">
        <f>CONCATENATE($H$10,$J$10,".",$L$10,".","0",RIGHT($X$15,1),".",RIGHT(AG21,1),$A19)</f>
        <v>L450.15.03.F2</v>
      </c>
      <c r="Y21" s="187"/>
      <c r="Z21" s="188"/>
      <c r="AA21" s="82">
        <v>5</v>
      </c>
      <c r="AB21" s="102" t="s">
        <v>14</v>
      </c>
      <c r="AC21" s="84">
        <v>28</v>
      </c>
      <c r="AD21" s="85">
        <v>14</v>
      </c>
      <c r="AE21" s="85">
        <v>14</v>
      </c>
      <c r="AF21" s="86">
        <v>0</v>
      </c>
      <c r="AG21" s="102" t="s">
        <v>13</v>
      </c>
      <c r="AH21" s="83">
        <f>IF(SUM(AC21:AF21)=0,"",SUM(AC21:AF21))</f>
        <v>56</v>
      </c>
      <c r="AI21" s="186" t="str">
        <f>CONCATENATE($H$10,$J$10,".",$L$10,".","0",RIGHT($AI$15,1),".",RIGHT(AR21,1),$A19)</f>
        <v>L450.15.04.C2</v>
      </c>
      <c r="AJ21" s="187"/>
      <c r="AK21" s="188"/>
      <c r="AL21" s="82">
        <v>4</v>
      </c>
      <c r="AM21" s="102" t="s">
        <v>14</v>
      </c>
      <c r="AN21" s="84">
        <v>28</v>
      </c>
      <c r="AO21" s="85">
        <v>28</v>
      </c>
      <c r="AP21" s="85">
        <v>0</v>
      </c>
      <c r="AQ21" s="86">
        <v>0</v>
      </c>
      <c r="AR21" s="102" t="s">
        <v>17</v>
      </c>
      <c r="AS21" s="83">
        <f>IF(SUM(AN21:AQ21)=0,"",SUM(AN21:AQ21))</f>
        <v>56</v>
      </c>
    </row>
    <row r="22" spans="1:45" s="4" customFormat="1" ht="19.5" customHeight="1" thickTop="1">
      <c r="A22" s="169" t="s">
        <v>138</v>
      </c>
      <c r="B22" s="189" t="s">
        <v>62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4"/>
      <c r="M22" s="178" t="s">
        <v>70</v>
      </c>
      <c r="N22" s="178"/>
      <c r="O22" s="178"/>
      <c r="P22" s="178"/>
      <c r="Q22" s="178"/>
      <c r="R22" s="178"/>
      <c r="S22" s="178"/>
      <c r="T22" s="178"/>
      <c r="U22" s="178"/>
      <c r="V22" s="178"/>
      <c r="W22" s="179"/>
      <c r="X22" s="189" t="s">
        <v>76</v>
      </c>
      <c r="Y22" s="173"/>
      <c r="Z22" s="173"/>
      <c r="AA22" s="173"/>
      <c r="AB22" s="173"/>
      <c r="AC22" s="173"/>
      <c r="AD22" s="173"/>
      <c r="AE22" s="173"/>
      <c r="AF22" s="173"/>
      <c r="AG22" s="173"/>
      <c r="AH22" s="174"/>
      <c r="AI22" s="178" t="s">
        <v>83</v>
      </c>
      <c r="AJ22" s="178"/>
      <c r="AK22" s="178"/>
      <c r="AL22" s="178"/>
      <c r="AM22" s="178"/>
      <c r="AN22" s="178"/>
      <c r="AO22" s="178"/>
      <c r="AP22" s="178"/>
      <c r="AQ22" s="178"/>
      <c r="AR22" s="178"/>
      <c r="AS22" s="179"/>
    </row>
    <row r="23" spans="1:45" s="4" customFormat="1" ht="19.5" customHeight="1">
      <c r="A23" s="170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7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1"/>
      <c r="X23" s="175"/>
      <c r="Y23" s="176"/>
      <c r="Z23" s="176"/>
      <c r="AA23" s="176"/>
      <c r="AB23" s="176"/>
      <c r="AC23" s="176"/>
      <c r="AD23" s="176"/>
      <c r="AE23" s="176"/>
      <c r="AF23" s="176"/>
      <c r="AG23" s="176"/>
      <c r="AH23" s="177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1"/>
    </row>
    <row r="24" spans="1:45" s="4" customFormat="1" ht="19.5" customHeight="1" thickBot="1">
      <c r="A24" s="171"/>
      <c r="B24" s="186" t="str">
        <f>CONCATENATE($H$10,$J$10,".",$L$10,".","0",RIGHT($B$14,1),".",RIGHT(K24,1),$A22)</f>
        <v>L450.15.0I.F3</v>
      </c>
      <c r="C24" s="187"/>
      <c r="D24" s="188"/>
      <c r="E24" s="82">
        <v>5</v>
      </c>
      <c r="F24" s="102" t="s">
        <v>12</v>
      </c>
      <c r="G24" s="84">
        <v>42</v>
      </c>
      <c r="H24" s="85">
        <v>14</v>
      </c>
      <c r="I24" s="85">
        <v>14</v>
      </c>
      <c r="J24" s="86">
        <v>0</v>
      </c>
      <c r="K24" s="102" t="s">
        <v>13</v>
      </c>
      <c r="L24" s="83">
        <f>IF(SUM(G24:J24)=0,"",SUM(G24:J24))</f>
        <v>70</v>
      </c>
      <c r="M24" s="186" t="str">
        <f>CONCATENATE($H$10,$J$10,".",$L$10,".","0",RIGHT($M$15,1),".",RIGHT(V24,1),$A22)</f>
        <v>L450.15.02.D3</v>
      </c>
      <c r="N24" s="187"/>
      <c r="O24" s="188"/>
      <c r="P24" s="82">
        <v>5</v>
      </c>
      <c r="Q24" s="102" t="s">
        <v>12</v>
      </c>
      <c r="R24" s="84">
        <v>42</v>
      </c>
      <c r="S24" s="85">
        <v>28</v>
      </c>
      <c r="T24" s="85">
        <v>0</v>
      </c>
      <c r="U24" s="86">
        <v>0</v>
      </c>
      <c r="V24" s="102" t="s">
        <v>15</v>
      </c>
      <c r="W24" s="83">
        <f>IF(SUM(R24:U24)=0,"",SUM(R24:U24))</f>
        <v>70</v>
      </c>
      <c r="X24" s="186" t="str">
        <f>CONCATENATE($H$10,$J$10,".",$L$10,".","0",RIGHT($X$15,1),".",RIGHT(AG24,1),$A22)</f>
        <v>L450.15.03.D3</v>
      </c>
      <c r="Y24" s="187"/>
      <c r="Z24" s="188"/>
      <c r="AA24" s="82">
        <v>4</v>
      </c>
      <c r="AB24" s="102" t="s">
        <v>12</v>
      </c>
      <c r="AC24" s="84">
        <v>28</v>
      </c>
      <c r="AD24" s="85">
        <v>14</v>
      </c>
      <c r="AE24" s="85">
        <v>14</v>
      </c>
      <c r="AF24" s="86">
        <v>0</v>
      </c>
      <c r="AG24" s="102" t="s">
        <v>15</v>
      </c>
      <c r="AH24" s="83">
        <f>IF(SUM(AC24:AF24)=0,"",SUM(AC24:AF24))</f>
        <v>56</v>
      </c>
      <c r="AI24" s="186" t="str">
        <f>CONCATENATE($H$10,$J$10,".",$L$10,".","0",RIGHT($AI$15,1),".",RIGHT(AR24,1),$A22)</f>
        <v>L450.15.04.D3</v>
      </c>
      <c r="AJ24" s="187"/>
      <c r="AK24" s="188"/>
      <c r="AL24" s="82">
        <v>3</v>
      </c>
      <c r="AM24" s="102" t="s">
        <v>14</v>
      </c>
      <c r="AN24" s="84">
        <v>28</v>
      </c>
      <c r="AO24" s="85">
        <v>0</v>
      </c>
      <c r="AP24" s="85">
        <v>14</v>
      </c>
      <c r="AQ24" s="86">
        <v>0</v>
      </c>
      <c r="AR24" s="102" t="s">
        <v>15</v>
      </c>
      <c r="AS24" s="83">
        <f>IF(SUM(AN24:AQ24)=0,"",SUM(AN24:AQ24))</f>
        <v>42</v>
      </c>
    </row>
    <row r="25" spans="1:45" s="4" customFormat="1" ht="19.5" customHeight="1" thickTop="1">
      <c r="A25" s="169" t="s">
        <v>139</v>
      </c>
      <c r="B25" s="189" t="s">
        <v>63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9"/>
      <c r="M25" s="178" t="s">
        <v>71</v>
      </c>
      <c r="N25" s="178"/>
      <c r="O25" s="178"/>
      <c r="P25" s="178"/>
      <c r="Q25" s="178"/>
      <c r="R25" s="178"/>
      <c r="S25" s="178"/>
      <c r="T25" s="178"/>
      <c r="U25" s="178"/>
      <c r="V25" s="178"/>
      <c r="W25" s="179"/>
      <c r="X25" s="189" t="s">
        <v>77</v>
      </c>
      <c r="Y25" s="178"/>
      <c r="Z25" s="178"/>
      <c r="AA25" s="178"/>
      <c r="AB25" s="178"/>
      <c r="AC25" s="178"/>
      <c r="AD25" s="178"/>
      <c r="AE25" s="178"/>
      <c r="AF25" s="178"/>
      <c r="AG25" s="178"/>
      <c r="AH25" s="179"/>
      <c r="AI25" s="178" t="s">
        <v>84</v>
      </c>
      <c r="AJ25" s="178"/>
      <c r="AK25" s="178"/>
      <c r="AL25" s="178"/>
      <c r="AM25" s="178"/>
      <c r="AN25" s="178"/>
      <c r="AO25" s="178"/>
      <c r="AP25" s="178"/>
      <c r="AQ25" s="178"/>
      <c r="AR25" s="178"/>
      <c r="AS25" s="179"/>
    </row>
    <row r="26" spans="1:45" s="4" customFormat="1" ht="19.5" customHeight="1">
      <c r="A26" s="170"/>
      <c r="B26" s="185"/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1"/>
      <c r="X26" s="185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1"/>
    </row>
    <row r="27" spans="1:45" s="4" customFormat="1" ht="19.5" customHeight="1" thickBot="1">
      <c r="A27" s="171"/>
      <c r="B27" s="186" t="str">
        <f>CONCATENATE($H$10,$J$10,".",$L$10,".","0",RIGHT($B$14,1),".",RIGHT(K27,1),$A25)</f>
        <v>L450.15.0I.F4</v>
      </c>
      <c r="C27" s="187"/>
      <c r="D27" s="188"/>
      <c r="E27" s="82">
        <v>5</v>
      </c>
      <c r="F27" s="102" t="s">
        <v>14</v>
      </c>
      <c r="G27" s="84">
        <v>28</v>
      </c>
      <c r="H27" s="85">
        <v>0</v>
      </c>
      <c r="I27" s="85">
        <v>35</v>
      </c>
      <c r="J27" s="86">
        <v>0</v>
      </c>
      <c r="K27" s="102" t="s">
        <v>13</v>
      </c>
      <c r="L27" s="83">
        <f>IF(SUM(G27:J27)=0,"",SUM(G27:J27))</f>
        <v>63</v>
      </c>
      <c r="M27" s="186" t="str">
        <f>CONCATENATE($H$10,$J$10,".",$L$10,".","0",RIGHT($M$15,1),".",RIGHT(V27,1),$A25)</f>
        <v>L450.15.02.F4</v>
      </c>
      <c r="N27" s="187"/>
      <c r="O27" s="188"/>
      <c r="P27" s="82">
        <v>5</v>
      </c>
      <c r="Q27" s="102" t="s">
        <v>12</v>
      </c>
      <c r="R27" s="84">
        <v>28</v>
      </c>
      <c r="S27" s="85">
        <v>0</v>
      </c>
      <c r="T27" s="85">
        <v>35</v>
      </c>
      <c r="U27" s="86">
        <v>0</v>
      </c>
      <c r="V27" s="102" t="s">
        <v>13</v>
      </c>
      <c r="W27" s="83">
        <f>IF(SUM(R27:U27)=0,"",SUM(R27:U27))</f>
        <v>63</v>
      </c>
      <c r="X27" s="186" t="str">
        <f>CONCATENATE($H$10,$J$10,".",$L$10,".","0",RIGHT($X$15,1),".",RIGHT(AG27,1),$A25)</f>
        <v>L450.15.03.S4</v>
      </c>
      <c r="Y27" s="187"/>
      <c r="Z27" s="188"/>
      <c r="AA27" s="82">
        <v>4</v>
      </c>
      <c r="AB27" s="102" t="s">
        <v>14</v>
      </c>
      <c r="AC27" s="84">
        <v>14</v>
      </c>
      <c r="AD27" s="85">
        <v>0</v>
      </c>
      <c r="AE27" s="85">
        <v>28</v>
      </c>
      <c r="AF27" s="86">
        <v>0</v>
      </c>
      <c r="AG27" s="102" t="s">
        <v>19</v>
      </c>
      <c r="AH27" s="83">
        <f>IF(SUM(AC27:AF27)=0,"",SUM(AC27:AF27))</f>
        <v>42</v>
      </c>
      <c r="AI27" s="186" t="str">
        <f>CONCATENATE($H$10,$J$10,".",$L$10,".","0",RIGHT($AI$15,1),".",RIGHT(AR27,1),$A25)</f>
        <v>L450.15.04.D4</v>
      </c>
      <c r="AJ27" s="187"/>
      <c r="AK27" s="188"/>
      <c r="AL27" s="82">
        <v>5</v>
      </c>
      <c r="AM27" s="102" t="s">
        <v>12</v>
      </c>
      <c r="AN27" s="84">
        <v>28</v>
      </c>
      <c r="AO27" s="85">
        <v>28</v>
      </c>
      <c r="AP27" s="85">
        <v>14</v>
      </c>
      <c r="AQ27" s="86">
        <v>0</v>
      </c>
      <c r="AR27" s="102" t="s">
        <v>15</v>
      </c>
      <c r="AS27" s="83">
        <f>IF(SUM(AN27:AQ27)=0,"",SUM(AN27:AQ27))</f>
        <v>70</v>
      </c>
    </row>
    <row r="28" spans="1:45" s="4" customFormat="1" ht="19.5" customHeight="1" thickTop="1">
      <c r="A28" s="169" t="s">
        <v>140</v>
      </c>
      <c r="B28" s="189" t="s">
        <v>64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4"/>
      <c r="M28" s="178" t="s">
        <v>72</v>
      </c>
      <c r="N28" s="178"/>
      <c r="O28" s="178"/>
      <c r="P28" s="178"/>
      <c r="Q28" s="178"/>
      <c r="R28" s="178"/>
      <c r="S28" s="178"/>
      <c r="T28" s="178"/>
      <c r="U28" s="178"/>
      <c r="V28" s="178"/>
      <c r="W28" s="179"/>
      <c r="X28" s="189" t="s">
        <v>78</v>
      </c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  <c r="AI28" s="178" t="s">
        <v>85</v>
      </c>
      <c r="AJ28" s="178"/>
      <c r="AK28" s="178"/>
      <c r="AL28" s="178"/>
      <c r="AM28" s="178"/>
      <c r="AN28" s="178"/>
      <c r="AO28" s="178"/>
      <c r="AP28" s="178"/>
      <c r="AQ28" s="178"/>
      <c r="AR28" s="178"/>
      <c r="AS28" s="179"/>
    </row>
    <row r="29" spans="1:45" s="4" customFormat="1" ht="19.5" customHeight="1">
      <c r="A29" s="170"/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7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1"/>
      <c r="X29" s="175"/>
      <c r="Y29" s="176"/>
      <c r="Z29" s="176"/>
      <c r="AA29" s="176"/>
      <c r="AB29" s="176"/>
      <c r="AC29" s="176"/>
      <c r="AD29" s="176"/>
      <c r="AE29" s="176"/>
      <c r="AF29" s="176"/>
      <c r="AG29" s="176"/>
      <c r="AH29" s="177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1"/>
    </row>
    <row r="30" spans="1:45" s="4" customFormat="1" ht="19.5" customHeight="1" thickBot="1">
      <c r="A30" s="171"/>
      <c r="B30" s="186" t="str">
        <f>CONCATENATE($H$10,$J$10,".",$L$10,".","0",RIGHT($B$14,1),".",RIGHT(K30,1),$A28)</f>
        <v>L450.15.0I.F5</v>
      </c>
      <c r="C30" s="187"/>
      <c r="D30" s="188"/>
      <c r="E30" s="82">
        <v>5</v>
      </c>
      <c r="F30" s="102" t="s">
        <v>14</v>
      </c>
      <c r="G30" s="84">
        <v>28</v>
      </c>
      <c r="H30" s="85">
        <v>0</v>
      </c>
      <c r="I30" s="85">
        <v>35</v>
      </c>
      <c r="J30" s="86">
        <v>0</v>
      </c>
      <c r="K30" s="102" t="s">
        <v>13</v>
      </c>
      <c r="L30" s="83">
        <f>IF(SUM(G30:J30)=0,"",SUM(G30:J30))</f>
        <v>63</v>
      </c>
      <c r="M30" s="186" t="str">
        <f>CONCATENATE($H$10,$J$10,".",$L$10,".","0",RIGHT($M$15,1),".",RIGHT(V30,1),$A28)</f>
        <v>L450.15.02.D5</v>
      </c>
      <c r="N30" s="187"/>
      <c r="O30" s="188"/>
      <c r="P30" s="82">
        <v>5</v>
      </c>
      <c r="Q30" s="102" t="s">
        <v>12</v>
      </c>
      <c r="R30" s="84">
        <v>35</v>
      </c>
      <c r="S30" s="85">
        <v>0</v>
      </c>
      <c r="T30" s="85">
        <v>28</v>
      </c>
      <c r="U30" s="86">
        <v>0</v>
      </c>
      <c r="V30" s="102" t="s">
        <v>15</v>
      </c>
      <c r="W30" s="83">
        <f>IF(SUM(R30:U30)=0,"",SUM(R30:U30))</f>
        <v>63</v>
      </c>
      <c r="X30" s="186" t="str">
        <f>CONCATENATE($H$10,$J$10,".",$L$10,".","0",RIGHT($X$15,1),".",RIGHT(AG30,1),$A28)</f>
        <v>L450.15.03.F5</v>
      </c>
      <c r="Y30" s="187"/>
      <c r="Z30" s="188"/>
      <c r="AA30" s="82">
        <v>3</v>
      </c>
      <c r="AB30" s="102" t="s">
        <v>14</v>
      </c>
      <c r="AC30" s="84">
        <v>14</v>
      </c>
      <c r="AD30" s="85">
        <v>0</v>
      </c>
      <c r="AE30" s="85">
        <v>28</v>
      </c>
      <c r="AF30" s="86">
        <v>0</v>
      </c>
      <c r="AG30" s="102" t="s">
        <v>13</v>
      </c>
      <c r="AH30" s="83">
        <f>IF(SUM(AC30:AF30)=0,"",SUM(AC30:AF30))</f>
        <v>42</v>
      </c>
      <c r="AI30" s="186" t="str">
        <f>CONCATENATE($H$10,$J$10,".",$L$10,".","0",RIGHT($AI$15,1),".",RIGHT(AR30,1),$A28)</f>
        <v>L450.15.04.D5</v>
      </c>
      <c r="AJ30" s="187"/>
      <c r="AK30" s="188"/>
      <c r="AL30" s="82">
        <v>3</v>
      </c>
      <c r="AM30" s="102" t="s">
        <v>12</v>
      </c>
      <c r="AN30" s="84">
        <v>28</v>
      </c>
      <c r="AO30" s="85">
        <v>14</v>
      </c>
      <c r="AP30" s="85">
        <v>14</v>
      </c>
      <c r="AQ30" s="86">
        <v>0</v>
      </c>
      <c r="AR30" s="102" t="s">
        <v>15</v>
      </c>
      <c r="AS30" s="83">
        <f>IF(SUM(AN30:AQ30)=0,"",SUM(AN30:AQ30))</f>
        <v>56</v>
      </c>
    </row>
    <row r="31" spans="1:45" s="4" customFormat="1" ht="19.5" customHeight="1" thickTop="1">
      <c r="A31" s="169" t="s">
        <v>141</v>
      </c>
      <c r="B31" s="189" t="s">
        <v>65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9"/>
      <c r="M31" s="178" t="s">
        <v>73</v>
      </c>
      <c r="N31" s="178"/>
      <c r="O31" s="178"/>
      <c r="P31" s="178"/>
      <c r="Q31" s="178"/>
      <c r="R31" s="178"/>
      <c r="S31" s="178"/>
      <c r="T31" s="178"/>
      <c r="U31" s="178"/>
      <c r="V31" s="178"/>
      <c r="W31" s="179"/>
      <c r="X31" s="189" t="s">
        <v>79</v>
      </c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  <c r="AI31" s="178" t="s">
        <v>86</v>
      </c>
      <c r="AJ31" s="178"/>
      <c r="AK31" s="178"/>
      <c r="AL31" s="178"/>
      <c r="AM31" s="178"/>
      <c r="AN31" s="178"/>
      <c r="AO31" s="178"/>
      <c r="AP31" s="178"/>
      <c r="AQ31" s="178"/>
      <c r="AR31" s="178"/>
      <c r="AS31" s="179"/>
    </row>
    <row r="32" spans="1:45" s="4" customFormat="1" ht="19.5" customHeight="1">
      <c r="A32" s="170"/>
      <c r="B32" s="185"/>
      <c r="C32" s="180"/>
      <c r="D32" s="180"/>
      <c r="E32" s="180"/>
      <c r="F32" s="180"/>
      <c r="G32" s="180"/>
      <c r="H32" s="180"/>
      <c r="I32" s="180"/>
      <c r="J32" s="180"/>
      <c r="K32" s="180"/>
      <c r="L32" s="181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1"/>
      <c r="X32" s="185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1"/>
    </row>
    <row r="33" spans="1:45" s="4" customFormat="1" ht="19.5" customHeight="1" thickBot="1">
      <c r="A33" s="171"/>
      <c r="B33" s="186" t="str">
        <f>CONCATENATE($H$10,$J$10,".",$L$10,".","0",RIGHT($B$14,1),".",RIGHT(K33,1),$A31)</f>
        <v>L450.15.0I.F6</v>
      </c>
      <c r="C33" s="187"/>
      <c r="D33" s="188"/>
      <c r="E33" s="82">
        <v>3</v>
      </c>
      <c r="F33" s="102" t="s">
        <v>12</v>
      </c>
      <c r="G33" s="84">
        <v>28</v>
      </c>
      <c r="H33" s="85">
        <v>0</v>
      </c>
      <c r="I33" s="85">
        <v>14</v>
      </c>
      <c r="J33" s="86">
        <v>0</v>
      </c>
      <c r="K33" s="102" t="s">
        <v>13</v>
      </c>
      <c r="L33" s="83">
        <f>IF(SUM(G33:J33)=0,"",SUM(G33:J33))</f>
        <v>42</v>
      </c>
      <c r="M33" s="186" t="str">
        <f>CONCATENATE($H$10,$J$10,".",$L$10,".","0",RIGHT($M$15,1),".",RIGHT(V33,1),$A31)</f>
        <v>L450.15.02.C6</v>
      </c>
      <c r="N33" s="187"/>
      <c r="O33" s="188"/>
      <c r="P33" s="82">
        <v>2</v>
      </c>
      <c r="Q33" s="102" t="s">
        <v>14</v>
      </c>
      <c r="R33" s="84">
        <v>14</v>
      </c>
      <c r="S33" s="85">
        <v>14</v>
      </c>
      <c r="T33" s="85">
        <v>0</v>
      </c>
      <c r="U33" s="86">
        <v>0</v>
      </c>
      <c r="V33" s="102" t="s">
        <v>17</v>
      </c>
      <c r="W33" s="83">
        <f>IF(SUM(R33:U33)=0,"",SUM(R33:U33))</f>
        <v>28</v>
      </c>
      <c r="X33" s="186" t="str">
        <f>CONCATENATE($H$10,$J$10,".",$L$10,".","0",RIGHT($X$15,1),".",RIGHT(AG33,1),$A31)</f>
        <v>L450.15.03.D6</v>
      </c>
      <c r="Y33" s="187"/>
      <c r="Z33" s="188"/>
      <c r="AA33" s="82">
        <v>3</v>
      </c>
      <c r="AB33" s="102" t="s">
        <v>12</v>
      </c>
      <c r="AC33" s="84">
        <v>28</v>
      </c>
      <c r="AD33" s="85">
        <v>0</v>
      </c>
      <c r="AE33" s="85">
        <v>14</v>
      </c>
      <c r="AF33" s="86">
        <v>0</v>
      </c>
      <c r="AG33" s="102" t="s">
        <v>15</v>
      </c>
      <c r="AH33" s="83">
        <f>IF(SUM(AC33:AF33)=0,"",SUM(AC33:AF33))</f>
        <v>42</v>
      </c>
      <c r="AI33" s="186" t="str">
        <f>CONCATENATE($H$10,$J$10,".",$L$10,".","0",RIGHT($AI$15,1),".",RIGHT(AR33,1),$A31)</f>
        <v>L450.15.04.D6</v>
      </c>
      <c r="AJ33" s="187"/>
      <c r="AK33" s="188"/>
      <c r="AL33" s="82">
        <v>5</v>
      </c>
      <c r="AM33" s="102" t="s">
        <v>12</v>
      </c>
      <c r="AN33" s="84">
        <v>35</v>
      </c>
      <c r="AO33" s="85">
        <v>0</v>
      </c>
      <c r="AP33" s="85">
        <v>28</v>
      </c>
      <c r="AQ33" s="86">
        <v>0</v>
      </c>
      <c r="AR33" s="102" t="s">
        <v>15</v>
      </c>
      <c r="AS33" s="83">
        <f>IF(SUM(AN33:AQ33)=0,"",SUM(AN33:AQ33))</f>
        <v>63</v>
      </c>
    </row>
    <row r="34" spans="1:45" s="4" customFormat="1" ht="19.5" customHeight="1" thickTop="1">
      <c r="A34" s="169" t="s">
        <v>142</v>
      </c>
      <c r="B34" s="189" t="s">
        <v>66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9" t="s">
        <v>66</v>
      </c>
      <c r="N34" s="178"/>
      <c r="O34" s="178"/>
      <c r="P34" s="178"/>
      <c r="Q34" s="178"/>
      <c r="R34" s="178"/>
      <c r="S34" s="178"/>
      <c r="T34" s="178"/>
      <c r="U34" s="178"/>
      <c r="V34" s="178"/>
      <c r="W34" s="179"/>
      <c r="X34" s="189" t="s">
        <v>80</v>
      </c>
      <c r="Y34" s="178"/>
      <c r="Z34" s="178"/>
      <c r="AA34" s="178"/>
      <c r="AB34" s="178"/>
      <c r="AC34" s="178"/>
      <c r="AD34" s="178"/>
      <c r="AE34" s="178"/>
      <c r="AF34" s="178"/>
      <c r="AG34" s="178"/>
      <c r="AH34" s="179"/>
      <c r="AI34" s="178" t="s">
        <v>87</v>
      </c>
      <c r="AJ34" s="178"/>
      <c r="AK34" s="178"/>
      <c r="AL34" s="178"/>
      <c r="AM34" s="178"/>
      <c r="AN34" s="178"/>
      <c r="AO34" s="178"/>
      <c r="AP34" s="178"/>
      <c r="AQ34" s="178"/>
      <c r="AR34" s="178"/>
      <c r="AS34" s="179"/>
    </row>
    <row r="35" spans="1:45" s="4" customFormat="1" ht="19.5" customHeight="1">
      <c r="A35" s="170"/>
      <c r="B35" s="185"/>
      <c r="C35" s="180"/>
      <c r="D35" s="180"/>
      <c r="E35" s="180"/>
      <c r="F35" s="180"/>
      <c r="G35" s="180"/>
      <c r="H35" s="180"/>
      <c r="I35" s="180"/>
      <c r="J35" s="180"/>
      <c r="K35" s="180"/>
      <c r="L35" s="181"/>
      <c r="M35" s="185"/>
      <c r="N35" s="180"/>
      <c r="O35" s="180"/>
      <c r="P35" s="180"/>
      <c r="Q35" s="180"/>
      <c r="R35" s="180"/>
      <c r="S35" s="180"/>
      <c r="T35" s="180"/>
      <c r="U35" s="180"/>
      <c r="V35" s="180"/>
      <c r="W35" s="181"/>
      <c r="X35" s="185"/>
      <c r="Y35" s="180"/>
      <c r="Z35" s="180"/>
      <c r="AA35" s="180"/>
      <c r="AB35" s="180"/>
      <c r="AC35" s="180"/>
      <c r="AD35" s="180"/>
      <c r="AE35" s="180"/>
      <c r="AF35" s="180"/>
      <c r="AG35" s="180"/>
      <c r="AH35" s="181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1"/>
    </row>
    <row r="36" spans="1:45" s="4" customFormat="1" ht="19.5" customHeight="1" thickBot="1">
      <c r="A36" s="171"/>
      <c r="B36" s="186" t="str">
        <f>CONCATENATE($H$10,$J$10,".",$L$10,".","0",RIGHT($B$14,1),".",RIGHT(K36,1),$A34)</f>
        <v>L450.15.0I.C7</v>
      </c>
      <c r="C36" s="187"/>
      <c r="D36" s="188"/>
      <c r="E36" s="82">
        <v>2</v>
      </c>
      <c r="F36" s="102" t="s">
        <v>14</v>
      </c>
      <c r="G36" s="84">
        <v>0</v>
      </c>
      <c r="H36" s="85">
        <v>28</v>
      </c>
      <c r="I36" s="85">
        <v>0</v>
      </c>
      <c r="J36" s="86">
        <v>0</v>
      </c>
      <c r="K36" s="102" t="s">
        <v>17</v>
      </c>
      <c r="L36" s="83">
        <f>IF(SUM(G36:J36)=0,"",SUM(G36:J36))</f>
        <v>28</v>
      </c>
      <c r="M36" s="186" t="str">
        <f>CONCATENATE($H$10,$J$10,".",$L$10,".","0",RIGHT($M$15,1),".",RIGHT(V36,1),$A34)</f>
        <v>L450.15.02.C7</v>
      </c>
      <c r="N36" s="187"/>
      <c r="O36" s="188"/>
      <c r="P36" s="82">
        <v>2</v>
      </c>
      <c r="Q36" s="102" t="s">
        <v>14</v>
      </c>
      <c r="R36" s="84">
        <v>0</v>
      </c>
      <c r="S36" s="85">
        <v>28</v>
      </c>
      <c r="T36" s="85">
        <v>0</v>
      </c>
      <c r="U36" s="86">
        <v>0</v>
      </c>
      <c r="V36" s="102" t="s">
        <v>17</v>
      </c>
      <c r="W36" s="83">
        <f>IF(SUM(R36:U36)=0,"",SUM(R36:U36))</f>
        <v>28</v>
      </c>
      <c r="X36" s="186" t="str">
        <f>CONCATENATE($H$10,$J$10,".",$L$10,".","0",RIGHT($X$15,1),".",RIGHT(AG36,1),$A34)</f>
        <v>L450.15.03.D7</v>
      </c>
      <c r="Y36" s="187"/>
      <c r="Z36" s="188"/>
      <c r="AA36" s="82">
        <v>4</v>
      </c>
      <c r="AB36" s="102" t="s">
        <v>12</v>
      </c>
      <c r="AC36" s="84">
        <v>28</v>
      </c>
      <c r="AD36" s="85">
        <v>14</v>
      </c>
      <c r="AE36" s="85">
        <v>14</v>
      </c>
      <c r="AF36" s="86">
        <v>0</v>
      </c>
      <c r="AG36" s="102" t="s">
        <v>15</v>
      </c>
      <c r="AH36" s="83">
        <f>IF(SUM(AC36:AF36)=0,"",SUM(AC36:AF36))</f>
        <v>56</v>
      </c>
      <c r="AI36" s="186" t="str">
        <f>CONCATENATE($H$10,$J$10,".",$L$10,".","0",RIGHT($AI$15,1),".",RIGHT(AR36,1),$A34)</f>
        <v>L450.15.04.D7</v>
      </c>
      <c r="AJ36" s="187"/>
      <c r="AK36" s="188"/>
      <c r="AL36" s="82">
        <v>5</v>
      </c>
      <c r="AM36" s="102" t="s">
        <v>12</v>
      </c>
      <c r="AN36" s="84">
        <v>35</v>
      </c>
      <c r="AO36" s="85">
        <v>0</v>
      </c>
      <c r="AP36" s="85">
        <v>14</v>
      </c>
      <c r="AQ36" s="86">
        <v>0</v>
      </c>
      <c r="AR36" s="102" t="s">
        <v>15</v>
      </c>
      <c r="AS36" s="83">
        <f>IF(SUM(AN36:AQ36)=0,"",SUM(AN36:AQ36))</f>
        <v>49</v>
      </c>
    </row>
    <row r="37" spans="1:45" s="4" customFormat="1" ht="19.5" customHeight="1" thickTop="1">
      <c r="A37" s="169" t="s">
        <v>143</v>
      </c>
      <c r="B37" s="189" t="s">
        <v>67</v>
      </c>
      <c r="C37" s="178"/>
      <c r="D37" s="178"/>
      <c r="E37" s="204"/>
      <c r="F37" s="204"/>
      <c r="G37" s="204"/>
      <c r="H37" s="204"/>
      <c r="I37" s="204"/>
      <c r="J37" s="204"/>
      <c r="K37" s="204"/>
      <c r="L37" s="205"/>
      <c r="M37" s="189" t="s">
        <v>67</v>
      </c>
      <c r="N37" s="178"/>
      <c r="O37" s="178"/>
      <c r="P37" s="204"/>
      <c r="Q37" s="204"/>
      <c r="R37" s="204"/>
      <c r="S37" s="204"/>
      <c r="T37" s="204"/>
      <c r="U37" s="204"/>
      <c r="V37" s="204"/>
      <c r="W37" s="205"/>
      <c r="X37" s="189" t="s">
        <v>67</v>
      </c>
      <c r="Y37" s="178"/>
      <c r="Z37" s="178"/>
      <c r="AA37" s="204"/>
      <c r="AB37" s="204"/>
      <c r="AC37" s="204"/>
      <c r="AD37" s="204"/>
      <c r="AE37" s="204"/>
      <c r="AF37" s="204"/>
      <c r="AG37" s="204"/>
      <c r="AH37" s="205"/>
      <c r="AI37" s="178" t="s">
        <v>67</v>
      </c>
      <c r="AJ37" s="178"/>
      <c r="AK37" s="178"/>
      <c r="AL37" s="178"/>
      <c r="AM37" s="178"/>
      <c r="AN37" s="178"/>
      <c r="AO37" s="178"/>
      <c r="AP37" s="178"/>
      <c r="AQ37" s="178"/>
      <c r="AR37" s="178"/>
      <c r="AS37" s="179"/>
    </row>
    <row r="38" spans="1:45" s="4" customFormat="1" ht="19.5" customHeight="1">
      <c r="A38" s="170"/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8"/>
      <c r="M38" s="206"/>
      <c r="N38" s="207"/>
      <c r="O38" s="207"/>
      <c r="P38" s="207"/>
      <c r="Q38" s="207"/>
      <c r="R38" s="207"/>
      <c r="S38" s="207"/>
      <c r="T38" s="207"/>
      <c r="U38" s="207"/>
      <c r="V38" s="207"/>
      <c r="W38" s="208"/>
      <c r="X38" s="206"/>
      <c r="Y38" s="207"/>
      <c r="Z38" s="207"/>
      <c r="AA38" s="207"/>
      <c r="AB38" s="207"/>
      <c r="AC38" s="207"/>
      <c r="AD38" s="207"/>
      <c r="AE38" s="207"/>
      <c r="AF38" s="207"/>
      <c r="AG38" s="207"/>
      <c r="AH38" s="208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1"/>
    </row>
    <row r="39" spans="1:45" s="4" customFormat="1" ht="19.5" customHeight="1" thickBot="1">
      <c r="A39" s="171"/>
      <c r="B39" s="186" t="str">
        <f>CONCATENATE($H$10,$J$10,".",$L$10,".","0",RIGHT($B$14,1),".",RIGHT(K39,1),$A37)</f>
        <v>L450.15.0I.C8</v>
      </c>
      <c r="C39" s="187"/>
      <c r="D39" s="188"/>
      <c r="E39" s="82">
        <v>2</v>
      </c>
      <c r="F39" s="102" t="s">
        <v>14</v>
      </c>
      <c r="G39" s="84">
        <v>0</v>
      </c>
      <c r="H39" s="85">
        <v>14</v>
      </c>
      <c r="I39" s="85">
        <v>0</v>
      </c>
      <c r="J39" s="86">
        <v>0</v>
      </c>
      <c r="K39" s="102" t="s">
        <v>17</v>
      </c>
      <c r="L39" s="83">
        <f>IF(SUM(G39:J39)=0,"",SUM(G39:J39))</f>
        <v>14</v>
      </c>
      <c r="M39" s="186" t="str">
        <f>CONCATENATE($H$10,$J$10,".",$L$10,".","0",RIGHT($M$15,1),".",RIGHT(V39,1),$A37)</f>
        <v>L450.15.02.C8</v>
      </c>
      <c r="N39" s="187"/>
      <c r="O39" s="188"/>
      <c r="P39" s="82">
        <v>2</v>
      </c>
      <c r="Q39" s="102" t="s">
        <v>14</v>
      </c>
      <c r="R39" s="84">
        <v>0</v>
      </c>
      <c r="S39" s="85">
        <v>14</v>
      </c>
      <c r="T39" s="85">
        <v>0</v>
      </c>
      <c r="U39" s="86">
        <v>0</v>
      </c>
      <c r="V39" s="102" t="s">
        <v>17</v>
      </c>
      <c r="W39" s="83">
        <f>IF(SUM(R39:U39)=0,"",SUM(R39:U39))</f>
        <v>14</v>
      </c>
      <c r="X39" s="186" t="str">
        <f>CONCATENATE($H$10,$J$10,".",$L$10,".","0",RIGHT($X$15,1),".",RIGHT(AG39,1),$A37)</f>
        <v>L450.15.03.C8</v>
      </c>
      <c r="Y39" s="187"/>
      <c r="Z39" s="188"/>
      <c r="AA39" s="82">
        <v>2</v>
      </c>
      <c r="AB39" s="102" t="s">
        <v>14</v>
      </c>
      <c r="AC39" s="84">
        <v>0</v>
      </c>
      <c r="AD39" s="85">
        <v>14</v>
      </c>
      <c r="AE39" s="85">
        <v>0</v>
      </c>
      <c r="AF39" s="86">
        <v>0</v>
      </c>
      <c r="AG39" s="102" t="s">
        <v>17</v>
      </c>
      <c r="AH39" s="83">
        <f>IF(SUM(AC39:AF39)=0,"",SUM(AC39:AF39))</f>
        <v>14</v>
      </c>
      <c r="AI39" s="186" t="str">
        <f>CONCATENATE($H$10,$J$10,".",$L$10,".","0",RIGHT($AI$15,1),".",RIGHT(AR39,1),$A37)</f>
        <v>L450.15.04.C8</v>
      </c>
      <c r="AJ39" s="187"/>
      <c r="AK39" s="188"/>
      <c r="AL39" s="82">
        <v>1</v>
      </c>
      <c r="AM39" s="102" t="s">
        <v>14</v>
      </c>
      <c r="AN39" s="84">
        <v>0</v>
      </c>
      <c r="AO39" s="85">
        <v>14</v>
      </c>
      <c r="AP39" s="85">
        <v>0</v>
      </c>
      <c r="AQ39" s="86">
        <v>0</v>
      </c>
      <c r="AR39" s="102" t="s">
        <v>17</v>
      </c>
      <c r="AS39" s="83">
        <f>IF(SUM(AN39:AQ39)=0,"",SUM(AN39:AQ39))</f>
        <v>14</v>
      </c>
    </row>
    <row r="40" spans="1:45" s="4" customFormat="1" ht="19.5" customHeight="1" thickTop="1">
      <c r="A40" s="169" t="s">
        <v>144</v>
      </c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5"/>
      <c r="M40" s="204"/>
      <c r="N40" s="204"/>
      <c r="O40" s="204"/>
      <c r="P40" s="178"/>
      <c r="Q40" s="178"/>
      <c r="R40" s="178"/>
      <c r="S40" s="178"/>
      <c r="T40" s="178"/>
      <c r="U40" s="178"/>
      <c r="V40" s="178"/>
      <c r="W40" s="179"/>
      <c r="X40" s="203"/>
      <c r="Y40" s="204"/>
      <c r="Z40" s="204"/>
      <c r="AA40" s="204"/>
      <c r="AB40" s="204"/>
      <c r="AC40" s="204"/>
      <c r="AD40" s="204"/>
      <c r="AE40" s="204"/>
      <c r="AF40" s="204"/>
      <c r="AG40" s="204"/>
      <c r="AH40" s="205"/>
      <c r="AI40" s="209" t="s">
        <v>123</v>
      </c>
      <c r="AJ40" s="204"/>
      <c r="AK40" s="204"/>
      <c r="AL40" s="204"/>
      <c r="AM40" s="204"/>
      <c r="AN40" s="204"/>
      <c r="AO40" s="204"/>
      <c r="AP40" s="204"/>
      <c r="AQ40" s="204"/>
      <c r="AR40" s="204"/>
      <c r="AS40" s="205"/>
    </row>
    <row r="41" spans="1:45" s="4" customFormat="1" ht="19.5" customHeight="1">
      <c r="A41" s="170"/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8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1"/>
      <c r="X41" s="206"/>
      <c r="Y41" s="207"/>
      <c r="Z41" s="207"/>
      <c r="AA41" s="207"/>
      <c r="AB41" s="207"/>
      <c r="AC41" s="207"/>
      <c r="AD41" s="207"/>
      <c r="AE41" s="207"/>
      <c r="AF41" s="207"/>
      <c r="AG41" s="207"/>
      <c r="AH41" s="208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8"/>
    </row>
    <row r="42" spans="1:45" s="4" customFormat="1" ht="19.5" customHeight="1" thickBot="1">
      <c r="A42" s="171"/>
      <c r="B42" s="186"/>
      <c r="C42" s="187"/>
      <c r="D42" s="188"/>
      <c r="E42" s="82"/>
      <c r="F42" s="102"/>
      <c r="G42" s="84"/>
      <c r="H42" s="85"/>
      <c r="I42" s="85"/>
      <c r="J42" s="86"/>
      <c r="K42" s="102"/>
      <c r="L42" s="83">
        <f>IF(SUM(G42:J42)=0,"",SUM(G42:J42))</f>
      </c>
      <c r="M42" s="186"/>
      <c r="N42" s="187"/>
      <c r="O42" s="188"/>
      <c r="P42" s="82"/>
      <c r="Q42" s="102"/>
      <c r="R42" s="84"/>
      <c r="S42" s="85"/>
      <c r="T42" s="85"/>
      <c r="U42" s="86"/>
      <c r="V42" s="102"/>
      <c r="W42" s="83">
        <f>IF(SUM(R42:U42)=0,"",SUM(R42:U42))</f>
      </c>
      <c r="X42" s="186"/>
      <c r="Y42" s="187"/>
      <c r="Z42" s="188"/>
      <c r="AA42" s="82"/>
      <c r="AB42" s="102"/>
      <c r="AC42" s="84"/>
      <c r="AD42" s="85"/>
      <c r="AE42" s="85"/>
      <c r="AF42" s="86"/>
      <c r="AG42" s="102"/>
      <c r="AH42" s="83">
        <f>IF(SUM(AC42:AF42)=0,"",SUM(AC42:AF42))</f>
      </c>
      <c r="AI42" s="186" t="str">
        <f>CONCATENATE($H$10,$J$10,".",$L$10,".","0",RIGHT($AI$15,1),".",RIGHT(AR42,1),$A40)</f>
        <v>L450.15.04.D9</v>
      </c>
      <c r="AJ42" s="187"/>
      <c r="AK42" s="188"/>
      <c r="AL42" s="82">
        <v>2</v>
      </c>
      <c r="AM42" s="102" t="s">
        <v>20</v>
      </c>
      <c r="AN42" s="84"/>
      <c r="AO42" s="85"/>
      <c r="AP42" s="85"/>
      <c r="AQ42" s="86"/>
      <c r="AR42" s="102" t="s">
        <v>15</v>
      </c>
      <c r="AS42" s="83">
        <f>IF(SUM(AN42:AQ42)=0,"",SUM(AN42:AQ42))</f>
      </c>
    </row>
    <row r="43" spans="1:45" s="4" customFormat="1" ht="19.5" customHeight="1" thickTop="1">
      <c r="A43" s="168" t="s">
        <v>21</v>
      </c>
      <c r="B43" s="153" t="s">
        <v>22</v>
      </c>
      <c r="C43" s="154"/>
      <c r="D43" s="88"/>
      <c r="E43" s="155">
        <f>SUM(G18:J18,G21:J21,G24:J24,G27:J27,G30:J30,G33:J33,G36:J36,G39:J39,G42:J42)</f>
        <v>392</v>
      </c>
      <c r="F43" s="156"/>
      <c r="G43" s="165" t="s">
        <v>23</v>
      </c>
      <c r="H43" s="166"/>
      <c r="I43" s="166"/>
      <c r="J43" s="167"/>
      <c r="K43" s="164">
        <f>SUM(L18,L21,L24,L27,L30,L33,L36,L39,L42)</f>
        <v>392</v>
      </c>
      <c r="L43" s="156"/>
      <c r="M43" s="200" t="s">
        <v>24</v>
      </c>
      <c r="N43" s="154"/>
      <c r="O43" s="88"/>
      <c r="P43" s="155">
        <f>SUM(R18:U18,R21:U21,R24:U24,R27:U27,R30:U30,R33:U33,R36:U36,R39:U39,R42:U42)</f>
        <v>378</v>
      </c>
      <c r="Q43" s="156"/>
      <c r="R43" s="165" t="s">
        <v>23</v>
      </c>
      <c r="S43" s="166"/>
      <c r="T43" s="166"/>
      <c r="U43" s="167"/>
      <c r="V43" s="164">
        <f>SUM(W18,W21,W24,W27,W30,W33,W36,W39,W42)</f>
        <v>378</v>
      </c>
      <c r="W43" s="156"/>
      <c r="X43" s="200" t="s">
        <v>89</v>
      </c>
      <c r="Y43" s="154"/>
      <c r="Z43" s="88"/>
      <c r="AA43" s="155">
        <f>SUM(AC18:AF18,AC21:AF21,AC24:AF24,AC27:AF27,AC30:AF30,AC33:AF33,AC36:AF36,AC39:AF39,AC42:AF42)</f>
        <v>378</v>
      </c>
      <c r="AB43" s="156"/>
      <c r="AC43" s="165" t="s">
        <v>23</v>
      </c>
      <c r="AD43" s="166"/>
      <c r="AE43" s="166"/>
      <c r="AF43" s="167"/>
      <c r="AG43" s="164">
        <f>SUM(AH18,AH21,AH24,AH27,AH30,AH33,AH36,AH39,AH42)</f>
        <v>378</v>
      </c>
      <c r="AH43" s="156"/>
      <c r="AI43" s="200" t="s">
        <v>89</v>
      </c>
      <c r="AJ43" s="154"/>
      <c r="AK43" s="88"/>
      <c r="AL43" s="155">
        <f>SUM(AN18:AQ18,AN21:AQ21,AN24:AQ24,AN27:AQ27,AN30:AQ30,AN33:AQ33,AN36:AQ36,AN39:AQ39,AN42:AQ42)</f>
        <v>378</v>
      </c>
      <c r="AM43" s="156"/>
      <c r="AN43" s="165" t="s">
        <v>23</v>
      </c>
      <c r="AO43" s="166"/>
      <c r="AP43" s="166"/>
      <c r="AQ43" s="167"/>
      <c r="AR43" s="164">
        <f>SUM(AS18,AS21,AS24,AS27,AS30,AS33,AS36,AS39,AS42)</f>
        <v>378</v>
      </c>
      <c r="AS43" s="156"/>
    </row>
    <row r="44" spans="1:45" s="4" customFormat="1" ht="36" customHeight="1">
      <c r="A44" s="163"/>
      <c r="B44" s="157" t="s">
        <v>88</v>
      </c>
      <c r="C44" s="158"/>
      <c r="D44" s="89"/>
      <c r="E44" s="160">
        <f>SUM(E18,E21,E24,E27,E30,E33,E36,E39,E42)</f>
        <v>30</v>
      </c>
      <c r="F44" s="161"/>
      <c r="G44" s="157" t="s">
        <v>90</v>
      </c>
      <c r="H44" s="158"/>
      <c r="I44" s="158"/>
      <c r="J44" s="159"/>
      <c r="K44" s="157" t="s">
        <v>26</v>
      </c>
      <c r="L44" s="159"/>
      <c r="M44" s="157" t="s">
        <v>25</v>
      </c>
      <c r="N44" s="158"/>
      <c r="O44" s="89"/>
      <c r="P44" s="160">
        <f>SUM(P18,P21,P24,P27,P30,P33,P36,P39,P42)</f>
        <v>30</v>
      </c>
      <c r="Q44" s="161"/>
      <c r="R44" s="157" t="s">
        <v>90</v>
      </c>
      <c r="S44" s="158"/>
      <c r="T44" s="158"/>
      <c r="U44" s="159"/>
      <c r="V44" s="157" t="s">
        <v>26</v>
      </c>
      <c r="W44" s="159"/>
      <c r="X44" s="157" t="s">
        <v>25</v>
      </c>
      <c r="Y44" s="158"/>
      <c r="Z44" s="89"/>
      <c r="AA44" s="160">
        <f>SUM(AA18,AA21,AA24,AA27,AA30,AA33,AA36,AA39,AA42)</f>
        <v>30</v>
      </c>
      <c r="AB44" s="161"/>
      <c r="AC44" s="157" t="s">
        <v>90</v>
      </c>
      <c r="AD44" s="158"/>
      <c r="AE44" s="158"/>
      <c r="AF44" s="159"/>
      <c r="AG44" s="157" t="s">
        <v>26</v>
      </c>
      <c r="AH44" s="159"/>
      <c r="AI44" s="157" t="s">
        <v>25</v>
      </c>
      <c r="AJ44" s="158"/>
      <c r="AK44" s="89"/>
      <c r="AL44" s="160">
        <f>SUM(AL18,AL21,AL24,AL27,AL30,AL33,AL36,AL39,AL42)</f>
        <v>30</v>
      </c>
      <c r="AM44" s="161"/>
      <c r="AN44" s="157" t="s">
        <v>90</v>
      </c>
      <c r="AO44" s="158"/>
      <c r="AP44" s="158"/>
      <c r="AQ44" s="159"/>
      <c r="AR44" s="157" t="s">
        <v>27</v>
      </c>
      <c r="AS44" s="159"/>
    </row>
    <row r="45" spans="1:45" s="4" customFormat="1" ht="19.5" customHeight="1">
      <c r="A45" s="162" t="s">
        <v>98</v>
      </c>
      <c r="B45" s="200" t="s">
        <v>22</v>
      </c>
      <c r="C45" s="154"/>
      <c r="D45" s="90"/>
      <c r="E45" s="155">
        <f>SUM(G46:J46)</f>
        <v>28</v>
      </c>
      <c r="F45" s="156"/>
      <c r="G45" s="91"/>
      <c r="H45" s="92"/>
      <c r="I45" s="92"/>
      <c r="J45" s="92"/>
      <c r="K45" s="92"/>
      <c r="L45" s="93"/>
      <c r="M45" s="200" t="s">
        <v>89</v>
      </c>
      <c r="N45" s="154"/>
      <c r="O45" s="90"/>
      <c r="P45" s="201">
        <f>SUM(R46:U46)</f>
        <v>27</v>
      </c>
      <c r="Q45" s="202"/>
      <c r="R45" s="91"/>
      <c r="S45" s="92"/>
      <c r="T45" s="92"/>
      <c r="U45" s="92"/>
      <c r="V45" s="92"/>
      <c r="W45" s="93"/>
      <c r="X45" s="200" t="s">
        <v>89</v>
      </c>
      <c r="Y45" s="154"/>
      <c r="Z45" s="90"/>
      <c r="AA45" s="155">
        <f>SUM(AC46:AF46)</f>
        <v>27</v>
      </c>
      <c r="AB45" s="156"/>
      <c r="AC45" s="91"/>
      <c r="AD45" s="92"/>
      <c r="AE45" s="92"/>
      <c r="AF45" s="92"/>
      <c r="AG45" s="92"/>
      <c r="AH45" s="93"/>
      <c r="AI45" s="200" t="s">
        <v>89</v>
      </c>
      <c r="AJ45" s="154"/>
      <c r="AK45" s="90"/>
      <c r="AL45" s="201">
        <f>SUM(AN46:AQ46)</f>
        <v>27</v>
      </c>
      <c r="AM45" s="202"/>
      <c r="AN45" s="91"/>
      <c r="AO45" s="92"/>
      <c r="AP45" s="92"/>
      <c r="AQ45" s="92"/>
      <c r="AR45" s="92"/>
      <c r="AS45" s="93"/>
    </row>
    <row r="46" spans="1:46" s="4" customFormat="1" ht="36.75" customHeight="1">
      <c r="A46" s="163"/>
      <c r="B46" s="157" t="s">
        <v>91</v>
      </c>
      <c r="C46" s="158"/>
      <c r="D46" s="94"/>
      <c r="E46" s="94"/>
      <c r="F46" s="95"/>
      <c r="G46" s="117">
        <f>(G18+G21+G24+G27+G30+G33+G36+G39+G42)/14</f>
        <v>13</v>
      </c>
      <c r="H46" s="118">
        <f>(H18+H21+H24+H27+H30+H33+H36+H39+H42)/14</f>
        <v>8</v>
      </c>
      <c r="I46" s="118">
        <f>(I18+I21+I24+I27+I30+I33+I36+I39+I42)/14</f>
        <v>7</v>
      </c>
      <c r="J46" s="118">
        <f>(J18+J21+J24+J27+J30+J33+J36+J39+J42)/14</f>
        <v>0</v>
      </c>
      <c r="K46" s="96" t="s">
        <v>28</v>
      </c>
      <c r="L46" s="97"/>
      <c r="M46" s="157" t="s">
        <v>91</v>
      </c>
      <c r="N46" s="158"/>
      <c r="O46" s="94"/>
      <c r="P46" s="94"/>
      <c r="Q46" s="95"/>
      <c r="R46" s="119">
        <f>(R18+R21+R24+R27+R30+R33+R36+R39+R42)/14</f>
        <v>12.5</v>
      </c>
      <c r="S46" s="120">
        <f>(S18+S21+S24+S27+S30+S33+S36+S39+S42)/14</f>
        <v>7</v>
      </c>
      <c r="T46" s="120">
        <f>(T18+T21+T24+T27+T30+T33+T36+T39+T42)/14</f>
        <v>7.5</v>
      </c>
      <c r="U46" s="120">
        <f>(U18+U21+U24+U27+U30+U33+U36+U39+U42)/14</f>
        <v>0</v>
      </c>
      <c r="V46" s="96" t="s">
        <v>28</v>
      </c>
      <c r="W46" s="97"/>
      <c r="X46" s="157" t="s">
        <v>91</v>
      </c>
      <c r="Y46" s="158"/>
      <c r="Z46" s="94"/>
      <c r="AA46" s="94"/>
      <c r="AB46" s="95"/>
      <c r="AC46" s="119">
        <f>(AC18+AC21+AC24+AC27+AC30+AC33+AC36+AC39+AC42)/14</f>
        <v>13</v>
      </c>
      <c r="AD46" s="120">
        <f>(AD18+AD21+AD24+AD27+AD30+AD33+AD36+AD39+AD42)/14</f>
        <v>4</v>
      </c>
      <c r="AE46" s="120">
        <f>(AE18+AE21+AE24+AE27+AE30+AE33+AE36+AE39+AE42)/14</f>
        <v>10</v>
      </c>
      <c r="AF46" s="120">
        <f>(AF18+AF21+AF24+AF27+AF30+AF33+AF36+AF39+AF42)/14</f>
        <v>0</v>
      </c>
      <c r="AG46" s="96" t="s">
        <v>28</v>
      </c>
      <c r="AH46" s="97"/>
      <c r="AI46" s="157" t="s">
        <v>91</v>
      </c>
      <c r="AJ46" s="158"/>
      <c r="AK46" s="94"/>
      <c r="AL46" s="94"/>
      <c r="AM46" s="95"/>
      <c r="AN46" s="119">
        <f>(AN18+AN21+AN24+AN27+AN30+AN33+AN36+AN39+AN42)/14</f>
        <v>14</v>
      </c>
      <c r="AO46" s="120">
        <f>(AO18+AO21+AO24+AO27+AO30+AO33+AO36+AO39+AO42)/14</f>
        <v>6</v>
      </c>
      <c r="AP46" s="120">
        <f>(AP18+AP21+AP24+AP27+AP30+AP33+AP36+AP39+AP42)/14</f>
        <v>7</v>
      </c>
      <c r="AQ46" s="120">
        <f>(AQ18+AQ21+AQ24+AQ27+AQ30+AQ33+AQ36+AQ39+AQ42)/14</f>
        <v>0</v>
      </c>
      <c r="AR46" s="96" t="s">
        <v>28</v>
      </c>
      <c r="AS46" s="97"/>
      <c r="AT46" s="61"/>
    </row>
    <row r="47" s="4" customFormat="1" ht="15">
      <c r="A47" s="64"/>
    </row>
    <row r="48" spans="1:40" s="4" customFormat="1" ht="15.75">
      <c r="A48" s="62" t="s">
        <v>29</v>
      </c>
      <c r="AN48" s="111" t="s">
        <v>102</v>
      </c>
    </row>
    <row r="49" s="4" customFormat="1" ht="15.75">
      <c r="A49" s="63" t="s">
        <v>30</v>
      </c>
    </row>
    <row r="50" s="4" customFormat="1" ht="15.75">
      <c r="A50" s="63"/>
    </row>
    <row r="51" s="4" customFormat="1" ht="15.75">
      <c r="A51" s="63"/>
    </row>
    <row r="52" s="4" customFormat="1" ht="15.75">
      <c r="A52" s="63"/>
    </row>
    <row r="53" s="4" customFormat="1" ht="15.75">
      <c r="A53" s="63"/>
    </row>
    <row r="54" spans="1:45" s="87" customFormat="1" ht="18">
      <c r="A54" s="191" t="s">
        <v>97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</row>
    <row r="55" spans="1:45" s="87" customFormat="1" ht="18">
      <c r="A55" s="193" t="s">
        <v>130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</row>
    <row r="56" spans="2:45" s="81" customFormat="1" ht="18">
      <c r="B56" s="194" t="s">
        <v>6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4" t="s">
        <v>7</v>
      </c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</row>
    <row r="57" spans="1:45" s="81" customFormat="1" ht="18" customHeight="1">
      <c r="A57" s="105"/>
      <c r="B57" s="196" t="s">
        <v>8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8"/>
      <c r="M57" s="199" t="s">
        <v>9</v>
      </c>
      <c r="N57" s="197"/>
      <c r="O57" s="197"/>
      <c r="P57" s="197"/>
      <c r="Q57" s="197"/>
      <c r="R57" s="197"/>
      <c r="S57" s="197"/>
      <c r="T57" s="197"/>
      <c r="U57" s="197"/>
      <c r="V57" s="197"/>
      <c r="W57" s="198"/>
      <c r="X57" s="196" t="s">
        <v>10</v>
      </c>
      <c r="Y57" s="197"/>
      <c r="Z57" s="197"/>
      <c r="AA57" s="197"/>
      <c r="AB57" s="197"/>
      <c r="AC57" s="197"/>
      <c r="AD57" s="197"/>
      <c r="AE57" s="197"/>
      <c r="AF57" s="197"/>
      <c r="AG57" s="197"/>
      <c r="AH57" s="198"/>
      <c r="AI57" s="199" t="s">
        <v>11</v>
      </c>
      <c r="AJ57" s="197"/>
      <c r="AK57" s="197"/>
      <c r="AL57" s="197"/>
      <c r="AM57" s="197"/>
      <c r="AN57" s="197"/>
      <c r="AO57" s="197"/>
      <c r="AP57" s="197"/>
      <c r="AQ57" s="197"/>
      <c r="AR57" s="197"/>
      <c r="AS57" s="198"/>
    </row>
    <row r="58" spans="1:45" s="81" customFormat="1" ht="18" customHeight="1">
      <c r="A58" s="170" t="s">
        <v>136</v>
      </c>
      <c r="B58" s="182" t="s">
        <v>99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4"/>
      <c r="M58" s="190" t="s">
        <v>100</v>
      </c>
      <c r="N58" s="178"/>
      <c r="O58" s="178"/>
      <c r="P58" s="178"/>
      <c r="Q58" s="178"/>
      <c r="R58" s="178"/>
      <c r="S58" s="178"/>
      <c r="T58" s="178"/>
      <c r="U58" s="178"/>
      <c r="V58" s="178"/>
      <c r="W58" s="179"/>
      <c r="X58" s="182" t="s">
        <v>100</v>
      </c>
      <c r="Y58" s="183"/>
      <c r="Z58" s="183"/>
      <c r="AA58" s="183"/>
      <c r="AB58" s="183"/>
      <c r="AC58" s="183"/>
      <c r="AD58" s="183"/>
      <c r="AE58" s="183"/>
      <c r="AF58" s="183"/>
      <c r="AG58" s="183"/>
      <c r="AH58" s="184"/>
      <c r="AI58" s="190" t="s">
        <v>101</v>
      </c>
      <c r="AJ58" s="178"/>
      <c r="AK58" s="178"/>
      <c r="AL58" s="178"/>
      <c r="AM58" s="178"/>
      <c r="AN58" s="178"/>
      <c r="AO58" s="178"/>
      <c r="AP58" s="178"/>
      <c r="AQ58" s="178"/>
      <c r="AR58" s="178"/>
      <c r="AS58" s="179"/>
    </row>
    <row r="59" spans="1:45" s="81" customFormat="1" ht="18" customHeight="1">
      <c r="A59" s="170"/>
      <c r="B59" s="185"/>
      <c r="C59" s="180"/>
      <c r="D59" s="180"/>
      <c r="E59" s="180"/>
      <c r="F59" s="180"/>
      <c r="G59" s="180"/>
      <c r="H59" s="180"/>
      <c r="I59" s="180"/>
      <c r="J59" s="180"/>
      <c r="K59" s="180"/>
      <c r="L59" s="181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1"/>
      <c r="X59" s="185"/>
      <c r="Y59" s="180"/>
      <c r="Z59" s="180"/>
      <c r="AA59" s="180"/>
      <c r="AB59" s="180"/>
      <c r="AC59" s="180"/>
      <c r="AD59" s="180"/>
      <c r="AE59" s="180"/>
      <c r="AF59" s="180"/>
      <c r="AG59" s="180"/>
      <c r="AH59" s="181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1"/>
    </row>
    <row r="60" spans="1:45" s="81" customFormat="1" ht="18" customHeight="1" thickBot="1">
      <c r="A60" s="171"/>
      <c r="B60" s="186" t="str">
        <f>CONCATENATE($H$10,$J$10,".",$L$10,".","0",RIGHT($B$14,1),".",RIGHT(K60,1),$A58)</f>
        <v>L450.15.0I.f1</v>
      </c>
      <c r="C60" s="187"/>
      <c r="D60" s="188"/>
      <c r="E60" s="82">
        <v>5</v>
      </c>
      <c r="F60" s="102" t="s">
        <v>12</v>
      </c>
      <c r="G60" s="84">
        <v>28</v>
      </c>
      <c r="H60" s="85">
        <v>28</v>
      </c>
      <c r="I60" s="85">
        <v>0</v>
      </c>
      <c r="J60" s="86">
        <v>0</v>
      </c>
      <c r="K60" s="102" t="s">
        <v>145</v>
      </c>
      <c r="L60" s="83">
        <f>IF(SUM(G60:J60)=0,"",SUM(G60:J60))</f>
        <v>56</v>
      </c>
      <c r="M60" s="186" t="str">
        <f>CONCATENATE($H$10,$J$10,".",$L$10,".","0",RIGHT($M$15,1),".",RIGHT(V60,1),$A58)</f>
        <v>L450.15.02.f1</v>
      </c>
      <c r="N60" s="187"/>
      <c r="O60" s="188"/>
      <c r="P60" s="82">
        <v>5</v>
      </c>
      <c r="Q60" s="102" t="s">
        <v>12</v>
      </c>
      <c r="R60" s="84">
        <v>28</v>
      </c>
      <c r="S60" s="85">
        <v>28</v>
      </c>
      <c r="T60" s="85">
        <v>0</v>
      </c>
      <c r="U60" s="86">
        <v>0</v>
      </c>
      <c r="V60" s="102" t="s">
        <v>145</v>
      </c>
      <c r="W60" s="83">
        <f>IF(SUM(R60:U60)=0,"",SUM(R60:U60))</f>
        <v>56</v>
      </c>
      <c r="X60" s="186" t="str">
        <f>CONCATENATE($H$10,$J$10,".",$L$10,".","0",RIGHT($X$15,1),".",RIGHT(AG60,1),$A58)</f>
        <v>L450.15.03.f1</v>
      </c>
      <c r="Y60" s="187"/>
      <c r="Z60" s="188"/>
      <c r="AA60" s="82">
        <v>5</v>
      </c>
      <c r="AB60" s="102" t="s">
        <v>12</v>
      </c>
      <c r="AC60" s="84">
        <v>28</v>
      </c>
      <c r="AD60" s="85">
        <v>28</v>
      </c>
      <c r="AE60" s="85">
        <v>0</v>
      </c>
      <c r="AF60" s="86">
        <v>0</v>
      </c>
      <c r="AG60" s="102" t="s">
        <v>145</v>
      </c>
      <c r="AH60" s="83">
        <f>IF(SUM(AC60:AF60)=0,"",SUM(AC60:AF60))</f>
        <v>56</v>
      </c>
      <c r="AI60" s="186" t="str">
        <f>CONCATENATE($H$10,$J$10,".",$L$10,".","0",RIGHT($AI$15,1),".",RIGHT(AR60,1),$A58)</f>
        <v>L450.15.04.f1</v>
      </c>
      <c r="AJ60" s="187"/>
      <c r="AK60" s="188"/>
      <c r="AL60" s="82">
        <v>5</v>
      </c>
      <c r="AM60" s="102" t="s">
        <v>12</v>
      </c>
      <c r="AN60" s="84">
        <v>28</v>
      </c>
      <c r="AO60" s="85">
        <v>28</v>
      </c>
      <c r="AP60" s="85">
        <v>0</v>
      </c>
      <c r="AQ60" s="86">
        <v>0</v>
      </c>
      <c r="AR60" s="102" t="s">
        <v>145</v>
      </c>
      <c r="AS60" s="83">
        <f>IF(SUM(AN60:AQ60)=0,"",SUM(AN60:AQ60))</f>
        <v>56</v>
      </c>
    </row>
    <row r="61" spans="1:45" s="81" customFormat="1" ht="18" customHeight="1" thickTop="1">
      <c r="A61" s="169" t="s">
        <v>16</v>
      </c>
      <c r="B61" s="189"/>
      <c r="C61" s="178"/>
      <c r="D61" s="178"/>
      <c r="E61" s="178"/>
      <c r="F61" s="178"/>
      <c r="G61" s="178"/>
      <c r="H61" s="178"/>
      <c r="I61" s="178"/>
      <c r="J61" s="178"/>
      <c r="K61" s="178"/>
      <c r="L61" s="179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9"/>
      <c r="X61" s="189" t="s">
        <v>127</v>
      </c>
      <c r="Y61" s="178"/>
      <c r="Z61" s="178"/>
      <c r="AA61" s="178"/>
      <c r="AB61" s="178"/>
      <c r="AC61" s="178"/>
      <c r="AD61" s="178"/>
      <c r="AE61" s="178"/>
      <c r="AF61" s="178"/>
      <c r="AG61" s="178"/>
      <c r="AH61" s="179"/>
      <c r="AI61" s="182" t="s">
        <v>128</v>
      </c>
      <c r="AJ61" s="183"/>
      <c r="AK61" s="183"/>
      <c r="AL61" s="183"/>
      <c r="AM61" s="183"/>
      <c r="AN61" s="183"/>
      <c r="AO61" s="183"/>
      <c r="AP61" s="183"/>
      <c r="AQ61" s="183"/>
      <c r="AR61" s="183"/>
      <c r="AS61" s="184"/>
    </row>
    <row r="62" spans="1:45" s="81" customFormat="1" ht="18" customHeight="1">
      <c r="A62" s="170"/>
      <c r="B62" s="185"/>
      <c r="C62" s="180"/>
      <c r="D62" s="180"/>
      <c r="E62" s="180"/>
      <c r="F62" s="180"/>
      <c r="G62" s="180"/>
      <c r="H62" s="180"/>
      <c r="I62" s="180"/>
      <c r="J62" s="180"/>
      <c r="K62" s="180"/>
      <c r="L62" s="181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1"/>
      <c r="X62" s="185"/>
      <c r="Y62" s="180"/>
      <c r="Z62" s="180"/>
      <c r="AA62" s="180"/>
      <c r="AB62" s="180"/>
      <c r="AC62" s="180"/>
      <c r="AD62" s="180"/>
      <c r="AE62" s="180"/>
      <c r="AF62" s="180"/>
      <c r="AG62" s="180"/>
      <c r="AH62" s="181"/>
      <c r="AI62" s="185"/>
      <c r="AJ62" s="180"/>
      <c r="AK62" s="180"/>
      <c r="AL62" s="180"/>
      <c r="AM62" s="180"/>
      <c r="AN62" s="180"/>
      <c r="AO62" s="180"/>
      <c r="AP62" s="180"/>
      <c r="AQ62" s="180"/>
      <c r="AR62" s="180"/>
      <c r="AS62" s="181"/>
    </row>
    <row r="63" spans="1:45" s="81" customFormat="1" ht="18" customHeight="1" thickBot="1">
      <c r="A63" s="171"/>
      <c r="B63" s="186"/>
      <c r="C63" s="187"/>
      <c r="D63" s="188"/>
      <c r="E63" s="82"/>
      <c r="F63" s="102"/>
      <c r="G63" s="84"/>
      <c r="H63" s="85"/>
      <c r="I63" s="85"/>
      <c r="J63" s="86"/>
      <c r="K63" s="102"/>
      <c r="L63" s="83">
        <f>IF(SUM(G63:J63)=0,"",SUM(G63:J63))</f>
      </c>
      <c r="M63" s="186"/>
      <c r="N63" s="187"/>
      <c r="O63" s="188"/>
      <c r="P63" s="82"/>
      <c r="Q63" s="102"/>
      <c r="R63" s="84"/>
      <c r="S63" s="85"/>
      <c r="T63" s="85"/>
      <c r="U63" s="86"/>
      <c r="V63" s="102"/>
      <c r="W63" s="83">
        <f>IF(SUM(R63:U63)=0,"",SUM(R63:U63))</f>
      </c>
      <c r="X63" s="186" t="str">
        <f>CONCATENATE($H$10,$J$10,".",$L$10,".","0",RIGHT($X$15,1),".",RIGHT(AG63,1),$A61)</f>
        <v>L450.15.03.f2.</v>
      </c>
      <c r="Y63" s="187"/>
      <c r="Z63" s="188"/>
      <c r="AA63" s="82">
        <v>3</v>
      </c>
      <c r="AB63" s="102" t="s">
        <v>14</v>
      </c>
      <c r="AC63" s="84">
        <v>28</v>
      </c>
      <c r="AD63" s="85">
        <v>0</v>
      </c>
      <c r="AE63" s="85">
        <v>28</v>
      </c>
      <c r="AF63" s="86">
        <v>0</v>
      </c>
      <c r="AG63" s="102" t="s">
        <v>145</v>
      </c>
      <c r="AH63" s="83">
        <f>IF(SUM(AC63:AF63)=0,"",SUM(AC63:AF63))</f>
        <v>56</v>
      </c>
      <c r="AI63" s="186" t="str">
        <f>CONCATENATE($H$10,$J$10,".",$L$10,".","0",RIGHT($AI$15,1),".",RIGHT(AR63,1),$A61)</f>
        <v>L450.15.04.f2.</v>
      </c>
      <c r="AJ63" s="187"/>
      <c r="AK63" s="188"/>
      <c r="AL63" s="82">
        <v>2</v>
      </c>
      <c r="AM63" s="102" t="s">
        <v>12</v>
      </c>
      <c r="AN63" s="84">
        <v>28</v>
      </c>
      <c r="AO63" s="85">
        <v>28</v>
      </c>
      <c r="AP63" s="85">
        <v>0</v>
      </c>
      <c r="AQ63" s="86">
        <v>0</v>
      </c>
      <c r="AR63" s="102" t="s">
        <v>145</v>
      </c>
      <c r="AS63" s="83">
        <f>IF(SUM(AN63:AQ63)=0,"",SUM(AN63:AQ63))</f>
        <v>56</v>
      </c>
    </row>
    <row r="64" spans="1:45" s="81" customFormat="1" ht="18" customHeight="1" thickTop="1">
      <c r="A64" s="169" t="s">
        <v>18</v>
      </c>
      <c r="B64" s="172"/>
      <c r="C64" s="173"/>
      <c r="D64" s="173"/>
      <c r="E64" s="173"/>
      <c r="F64" s="173"/>
      <c r="G64" s="173"/>
      <c r="H64" s="173"/>
      <c r="I64" s="173"/>
      <c r="J64" s="173"/>
      <c r="K64" s="173"/>
      <c r="L64" s="174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9"/>
      <c r="X64" s="172"/>
      <c r="Y64" s="173"/>
      <c r="Z64" s="173"/>
      <c r="AA64" s="173"/>
      <c r="AB64" s="173"/>
      <c r="AC64" s="173"/>
      <c r="AD64" s="173"/>
      <c r="AE64" s="173"/>
      <c r="AF64" s="173"/>
      <c r="AG64" s="173"/>
      <c r="AH64" s="174"/>
      <c r="AI64" s="182" t="s">
        <v>131</v>
      </c>
      <c r="AJ64" s="183"/>
      <c r="AK64" s="183"/>
      <c r="AL64" s="183"/>
      <c r="AM64" s="183"/>
      <c r="AN64" s="183"/>
      <c r="AO64" s="183"/>
      <c r="AP64" s="183"/>
      <c r="AQ64" s="183"/>
      <c r="AR64" s="183"/>
      <c r="AS64" s="184"/>
    </row>
    <row r="65" spans="1:45" s="81" customFormat="1" ht="18" customHeight="1">
      <c r="A65" s="170"/>
      <c r="B65" s="175"/>
      <c r="C65" s="176"/>
      <c r="D65" s="176"/>
      <c r="E65" s="176"/>
      <c r="F65" s="176"/>
      <c r="G65" s="176"/>
      <c r="H65" s="176"/>
      <c r="I65" s="176"/>
      <c r="J65" s="176"/>
      <c r="K65" s="176"/>
      <c r="L65" s="177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1"/>
      <c r="X65" s="175"/>
      <c r="Y65" s="176"/>
      <c r="Z65" s="176"/>
      <c r="AA65" s="176"/>
      <c r="AB65" s="176"/>
      <c r="AC65" s="176"/>
      <c r="AD65" s="176"/>
      <c r="AE65" s="176"/>
      <c r="AF65" s="176"/>
      <c r="AG65" s="176"/>
      <c r="AH65" s="177"/>
      <c r="AI65" s="185"/>
      <c r="AJ65" s="180"/>
      <c r="AK65" s="180"/>
      <c r="AL65" s="180"/>
      <c r="AM65" s="180"/>
      <c r="AN65" s="180"/>
      <c r="AO65" s="180"/>
      <c r="AP65" s="180"/>
      <c r="AQ65" s="180"/>
      <c r="AR65" s="180"/>
      <c r="AS65" s="181"/>
    </row>
    <row r="66" spans="1:45" s="81" customFormat="1" ht="18" customHeight="1" thickBot="1">
      <c r="A66" s="171"/>
      <c r="B66" s="186"/>
      <c r="C66" s="187"/>
      <c r="D66" s="188"/>
      <c r="E66" s="82"/>
      <c r="F66" s="102"/>
      <c r="G66" s="84"/>
      <c r="H66" s="85"/>
      <c r="I66" s="85"/>
      <c r="J66" s="86"/>
      <c r="K66" s="102"/>
      <c r="L66" s="83">
        <f>IF(SUM(G66:J66)=0,"",SUM(G66:J66))</f>
      </c>
      <c r="M66" s="186"/>
      <c r="N66" s="187"/>
      <c r="O66" s="188"/>
      <c r="P66" s="82"/>
      <c r="Q66" s="102"/>
      <c r="R66" s="84"/>
      <c r="S66" s="85"/>
      <c r="T66" s="85"/>
      <c r="U66" s="86"/>
      <c r="V66" s="102"/>
      <c r="W66" s="83">
        <f>IF(SUM(R66:U66)=0,"",SUM(R66:U66))</f>
      </c>
      <c r="X66" s="186"/>
      <c r="Y66" s="187"/>
      <c r="Z66" s="188"/>
      <c r="AA66" s="82"/>
      <c r="AB66" s="102"/>
      <c r="AC66" s="84"/>
      <c r="AD66" s="85"/>
      <c r="AE66" s="85"/>
      <c r="AF66" s="86"/>
      <c r="AG66" s="102"/>
      <c r="AH66" s="83">
        <f>IF(SUM(AC66:AF66)=0,"",SUM(AC66:AF66))</f>
      </c>
      <c r="AI66" s="186" t="str">
        <f>CONCATENATE($H$10,$J$10,".",$L$10,".","0",RIGHT($AI$15,1),".",RIGHT(AR66,1),$A64)</f>
        <v>L450.15.04.f3.</v>
      </c>
      <c r="AJ66" s="187"/>
      <c r="AK66" s="188"/>
      <c r="AL66" s="82">
        <v>3</v>
      </c>
      <c r="AM66" s="102" t="s">
        <v>14</v>
      </c>
      <c r="AN66" s="84">
        <v>28</v>
      </c>
      <c r="AO66" s="85">
        <v>0</v>
      </c>
      <c r="AP66" s="85">
        <v>28</v>
      </c>
      <c r="AQ66" s="86">
        <v>0</v>
      </c>
      <c r="AR66" s="102" t="s">
        <v>145</v>
      </c>
      <c r="AS66" s="83">
        <f>IF(SUM(AN66:AQ66)=0,"",SUM(AN66:AQ66))</f>
        <v>56</v>
      </c>
    </row>
    <row r="67" spans="1:45" s="81" customFormat="1" ht="18" customHeight="1" thickTop="1">
      <c r="A67" s="168" t="s">
        <v>21</v>
      </c>
      <c r="B67" s="153" t="s">
        <v>22</v>
      </c>
      <c r="C67" s="154"/>
      <c r="D67" s="88"/>
      <c r="E67" s="155">
        <f>SUM(G60:J60,G63:J63,G66:J66)</f>
        <v>56</v>
      </c>
      <c r="F67" s="156"/>
      <c r="G67" s="165" t="s">
        <v>23</v>
      </c>
      <c r="H67" s="166"/>
      <c r="I67" s="166"/>
      <c r="J67" s="167"/>
      <c r="K67" s="164">
        <f>SUM(L60,L63,L66)</f>
        <v>56</v>
      </c>
      <c r="L67" s="156"/>
      <c r="M67" s="153" t="s">
        <v>22</v>
      </c>
      <c r="N67" s="154"/>
      <c r="O67" s="88"/>
      <c r="P67" s="155">
        <f>SUM(R60:U60,R63:U63,R66:U66)</f>
        <v>56</v>
      </c>
      <c r="Q67" s="156"/>
      <c r="R67" s="165" t="s">
        <v>23</v>
      </c>
      <c r="S67" s="166"/>
      <c r="T67" s="166"/>
      <c r="U67" s="167"/>
      <c r="V67" s="164">
        <f>SUM(W60,W63,W66)</f>
        <v>56</v>
      </c>
      <c r="W67" s="156"/>
      <c r="X67" s="153" t="s">
        <v>22</v>
      </c>
      <c r="Y67" s="154"/>
      <c r="Z67" s="88"/>
      <c r="AA67" s="155">
        <f>SUM(AC60:AF60,AC63:AF63,AC66:AF66)</f>
        <v>112</v>
      </c>
      <c r="AB67" s="156"/>
      <c r="AC67" s="165" t="s">
        <v>23</v>
      </c>
      <c r="AD67" s="166"/>
      <c r="AE67" s="166"/>
      <c r="AF67" s="167"/>
      <c r="AG67" s="164">
        <f>SUM(AH60,AH63,AH66)</f>
        <v>112</v>
      </c>
      <c r="AH67" s="156"/>
      <c r="AI67" s="153" t="s">
        <v>22</v>
      </c>
      <c r="AJ67" s="154"/>
      <c r="AK67" s="88"/>
      <c r="AL67" s="155">
        <f>SUM(AN60:AQ60,AN63:AQ63,AN66:AQ66)</f>
        <v>168</v>
      </c>
      <c r="AM67" s="156"/>
      <c r="AN67" s="165" t="s">
        <v>23</v>
      </c>
      <c r="AO67" s="166"/>
      <c r="AP67" s="166"/>
      <c r="AQ67" s="167"/>
      <c r="AR67" s="164">
        <f>SUM(AS60,AS63,AS66)</f>
        <v>168</v>
      </c>
      <c r="AS67" s="156"/>
    </row>
    <row r="68" spans="1:45" s="81" customFormat="1" ht="18" customHeight="1">
      <c r="A68" s="163"/>
      <c r="B68" s="157" t="s">
        <v>88</v>
      </c>
      <c r="C68" s="158"/>
      <c r="D68" s="89"/>
      <c r="E68" s="160">
        <f>SUM(E60,E63,E66)</f>
        <v>5</v>
      </c>
      <c r="F68" s="161"/>
      <c r="G68" s="157" t="s">
        <v>90</v>
      </c>
      <c r="H68" s="158"/>
      <c r="I68" s="158"/>
      <c r="J68" s="159"/>
      <c r="K68" s="157"/>
      <c r="L68" s="159"/>
      <c r="M68" s="157" t="s">
        <v>88</v>
      </c>
      <c r="N68" s="158"/>
      <c r="O68" s="89"/>
      <c r="P68" s="160">
        <f>SUM(P60,P63,P66)</f>
        <v>5</v>
      </c>
      <c r="Q68" s="161"/>
      <c r="R68" s="157" t="s">
        <v>90</v>
      </c>
      <c r="S68" s="158"/>
      <c r="T68" s="158"/>
      <c r="U68" s="159"/>
      <c r="V68" s="157"/>
      <c r="W68" s="159"/>
      <c r="X68" s="157" t="s">
        <v>88</v>
      </c>
      <c r="Y68" s="158"/>
      <c r="Z68" s="89"/>
      <c r="AA68" s="160">
        <f>SUM(AA60,AA63,AA66)</f>
        <v>8</v>
      </c>
      <c r="AB68" s="161"/>
      <c r="AC68" s="157" t="s">
        <v>90</v>
      </c>
      <c r="AD68" s="158"/>
      <c r="AE68" s="158"/>
      <c r="AF68" s="159"/>
      <c r="AG68" s="157"/>
      <c r="AH68" s="159"/>
      <c r="AI68" s="157" t="s">
        <v>88</v>
      </c>
      <c r="AJ68" s="158"/>
      <c r="AK68" s="89"/>
      <c r="AL68" s="160">
        <f>SUM(AL60,AL63,AL66)</f>
        <v>10</v>
      </c>
      <c r="AM68" s="161"/>
      <c r="AN68" s="157" t="s">
        <v>90</v>
      </c>
      <c r="AO68" s="158"/>
      <c r="AP68" s="158"/>
      <c r="AQ68" s="159"/>
      <c r="AR68" s="157"/>
      <c r="AS68" s="159"/>
    </row>
    <row r="69" spans="1:45" s="81" customFormat="1" ht="18" customHeight="1">
      <c r="A69" s="162" t="s">
        <v>98</v>
      </c>
      <c r="B69" s="153" t="s">
        <v>22</v>
      </c>
      <c r="C69" s="154"/>
      <c r="D69" s="90"/>
      <c r="E69" s="155">
        <f>SUM(G70:J70)</f>
        <v>4</v>
      </c>
      <c r="F69" s="156"/>
      <c r="G69" s="91"/>
      <c r="H69" s="92"/>
      <c r="I69" s="92"/>
      <c r="J69" s="92"/>
      <c r="K69" s="92"/>
      <c r="L69" s="93"/>
      <c r="M69" s="153" t="s">
        <v>22</v>
      </c>
      <c r="N69" s="154"/>
      <c r="O69" s="90"/>
      <c r="P69" s="155">
        <f>SUM(R70:U70)</f>
        <v>4</v>
      </c>
      <c r="Q69" s="156"/>
      <c r="R69" s="91"/>
      <c r="S69" s="92"/>
      <c r="T69" s="92"/>
      <c r="U69" s="92"/>
      <c r="V69" s="92"/>
      <c r="W69" s="93"/>
      <c r="X69" s="153" t="s">
        <v>22</v>
      </c>
      <c r="Y69" s="154"/>
      <c r="Z69" s="90"/>
      <c r="AA69" s="155">
        <f>SUM(AC70:AF70)</f>
        <v>8</v>
      </c>
      <c r="AB69" s="156"/>
      <c r="AC69" s="91"/>
      <c r="AD69" s="92"/>
      <c r="AE69" s="92"/>
      <c r="AF69" s="92"/>
      <c r="AG69" s="92"/>
      <c r="AH69" s="93"/>
      <c r="AI69" s="153" t="s">
        <v>22</v>
      </c>
      <c r="AJ69" s="154"/>
      <c r="AK69" s="90"/>
      <c r="AL69" s="155">
        <f>SUM(AN70:AQ70)</f>
        <v>12</v>
      </c>
      <c r="AM69" s="156"/>
      <c r="AN69" s="91"/>
      <c r="AO69" s="92"/>
      <c r="AP69" s="92"/>
      <c r="AQ69" s="92"/>
      <c r="AR69" s="92"/>
      <c r="AS69" s="93"/>
    </row>
    <row r="70" spans="1:46" s="81" customFormat="1" ht="18" customHeight="1">
      <c r="A70" s="163"/>
      <c r="B70" s="157" t="s">
        <v>91</v>
      </c>
      <c r="C70" s="158"/>
      <c r="D70" s="94"/>
      <c r="E70" s="94"/>
      <c r="F70" s="95"/>
      <c r="G70" s="106">
        <f>(G60+G63+G66)/14</f>
        <v>2</v>
      </c>
      <c r="H70" s="106">
        <f>(H60+H63+H66)/14</f>
        <v>2</v>
      </c>
      <c r="I70" s="106">
        <f>(I60+I63+I66)/14</f>
        <v>0</v>
      </c>
      <c r="J70" s="106">
        <f>(J60+J63+J66)/14</f>
        <v>0</v>
      </c>
      <c r="K70" s="96" t="s">
        <v>28</v>
      </c>
      <c r="L70" s="97"/>
      <c r="M70" s="157" t="s">
        <v>91</v>
      </c>
      <c r="N70" s="158"/>
      <c r="O70" s="94"/>
      <c r="P70" s="94"/>
      <c r="Q70" s="95"/>
      <c r="R70" s="110">
        <f>(R60+R63+R66)/14</f>
        <v>2</v>
      </c>
      <c r="S70" s="110">
        <f>(S60+S63+S66)/14</f>
        <v>2</v>
      </c>
      <c r="T70" s="110">
        <f>(T60+T63+T66)/14</f>
        <v>0</v>
      </c>
      <c r="U70" s="110">
        <f>(U60+U63+U66)/14</f>
        <v>0</v>
      </c>
      <c r="V70" s="96" t="s">
        <v>28</v>
      </c>
      <c r="W70" s="97"/>
      <c r="X70" s="157" t="s">
        <v>91</v>
      </c>
      <c r="Y70" s="158"/>
      <c r="Z70" s="94"/>
      <c r="AA70" s="94"/>
      <c r="AB70" s="95"/>
      <c r="AC70" s="106">
        <f>(AC60+AC63+AC66)/14</f>
        <v>4</v>
      </c>
      <c r="AD70" s="106">
        <f>(AD60+AD63+AD66)/14</f>
        <v>2</v>
      </c>
      <c r="AE70" s="106">
        <f>(AE60+AE63+AE66)/14</f>
        <v>2</v>
      </c>
      <c r="AF70" s="106">
        <f>(AF60+AF63+AF66)/14</f>
        <v>0</v>
      </c>
      <c r="AG70" s="96" t="s">
        <v>28</v>
      </c>
      <c r="AH70" s="97"/>
      <c r="AI70" s="157" t="s">
        <v>91</v>
      </c>
      <c r="AJ70" s="158"/>
      <c r="AK70" s="94"/>
      <c r="AL70" s="94"/>
      <c r="AM70" s="95"/>
      <c r="AN70" s="106">
        <f>(AN60+AN63+AN66)/14</f>
        <v>6</v>
      </c>
      <c r="AO70" s="106">
        <f>(AO60+AO63+AO66)/14</f>
        <v>4</v>
      </c>
      <c r="AP70" s="106">
        <f>(AP60+AP63+AP66)/14</f>
        <v>2</v>
      </c>
      <c r="AQ70" s="106">
        <f>(AQ60+AQ63+AQ66)/14</f>
        <v>0</v>
      </c>
      <c r="AR70" s="96" t="s">
        <v>28</v>
      </c>
      <c r="AS70" s="97"/>
      <c r="AT70" s="101"/>
    </row>
    <row r="71" spans="1:45" s="87" customFormat="1" ht="18.75" thickTop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</row>
    <row r="72" spans="1:45" s="30" customFormat="1" ht="18.75" thickBo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</row>
    <row r="73" spans="1:43" s="30" customFormat="1" ht="15.75">
      <c r="A73" s="4"/>
      <c r="B73" s="55"/>
      <c r="C73" s="55"/>
      <c r="D73" s="55"/>
      <c r="E73" s="55"/>
      <c r="F73" s="55"/>
      <c r="G73" s="55"/>
      <c r="H73" s="55"/>
      <c r="I73" s="56"/>
      <c r="J73" s="57"/>
      <c r="K73" s="56"/>
      <c r="L73" s="112" t="s">
        <v>103</v>
      </c>
      <c r="M73" s="12"/>
      <c r="N73" s="13"/>
      <c r="O73" s="13"/>
      <c r="P73" s="1"/>
      <c r="Q73" s="2"/>
      <c r="R73" s="2"/>
      <c r="S73" s="2"/>
      <c r="T73" s="2"/>
      <c r="U73" s="2"/>
      <c r="V73" s="2"/>
      <c r="W73" s="2"/>
      <c r="X73" s="12"/>
      <c r="Y73" s="12"/>
      <c r="Z73" s="43"/>
      <c r="AA73" s="43"/>
      <c r="AB73" s="43"/>
      <c r="AC73" s="43"/>
      <c r="AD73" s="43"/>
      <c r="AE73" s="43"/>
      <c r="AF73" s="43"/>
      <c r="AG73" s="43"/>
      <c r="AH73" s="4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30" customFormat="1" ht="16.5" customHeight="1">
      <c r="A74" s="36"/>
      <c r="B74" s="11"/>
      <c r="C74" s="11"/>
      <c r="D74" s="11"/>
      <c r="E74" s="11"/>
      <c r="F74" s="11"/>
      <c r="G74" s="11"/>
      <c r="H74" s="11"/>
      <c r="I74" s="31"/>
      <c r="J74" s="37"/>
      <c r="K74" s="31"/>
      <c r="L74" s="14"/>
      <c r="M74" s="142" t="s">
        <v>104</v>
      </c>
      <c r="N74" s="143"/>
      <c r="O74" s="143"/>
      <c r="P74" s="143"/>
      <c r="Q74" s="143"/>
      <c r="R74" s="143"/>
      <c r="S74" s="143"/>
      <c r="T74" s="143"/>
      <c r="U74" s="143"/>
      <c r="V74" s="143"/>
      <c r="W74" s="144"/>
      <c r="X74" s="5"/>
      <c r="Y74" s="113" t="s">
        <v>113</v>
      </c>
      <c r="Z74" s="5"/>
      <c r="AA74" s="5"/>
      <c r="AB74" s="5"/>
      <c r="AC74" s="45"/>
      <c r="AD74" s="45"/>
      <c r="AE74" s="45"/>
      <c r="AF74" s="45"/>
      <c r="AG74" s="45"/>
      <c r="AH74" s="46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30" customFormat="1" ht="15.75" customHeight="1">
      <c r="A75" s="36"/>
      <c r="B75" s="11"/>
      <c r="C75" s="11"/>
      <c r="D75" s="11"/>
      <c r="E75" s="11"/>
      <c r="F75" s="11"/>
      <c r="G75" s="11"/>
      <c r="H75" s="11"/>
      <c r="I75" s="31"/>
      <c r="J75" s="37"/>
      <c r="K75" s="31"/>
      <c r="L75" s="15"/>
      <c r="M75" s="145"/>
      <c r="N75" s="146"/>
      <c r="O75" s="146"/>
      <c r="P75" s="146"/>
      <c r="Q75" s="146"/>
      <c r="R75" s="146"/>
      <c r="S75" s="146"/>
      <c r="T75" s="146"/>
      <c r="U75" s="146"/>
      <c r="V75" s="146"/>
      <c r="W75" s="147"/>
      <c r="X75" s="5"/>
      <c r="Y75" s="152" t="s">
        <v>115</v>
      </c>
      <c r="Z75" s="152"/>
      <c r="AA75" s="152"/>
      <c r="AB75" s="152"/>
      <c r="AC75" s="152"/>
      <c r="AD75" s="45"/>
      <c r="AE75" s="45"/>
      <c r="AF75" s="45"/>
      <c r="AG75" s="45"/>
      <c r="AH75" s="46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30" customFormat="1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5"/>
      <c r="M76" s="148" t="s">
        <v>31</v>
      </c>
      <c r="N76" s="149"/>
      <c r="O76" s="150"/>
      <c r="P76" s="72" t="s">
        <v>32</v>
      </c>
      <c r="Q76" s="103" t="s">
        <v>33</v>
      </c>
      <c r="R76" s="104" t="s">
        <v>34</v>
      </c>
      <c r="S76" s="7" t="s">
        <v>35</v>
      </c>
      <c r="T76" s="7" t="s">
        <v>36</v>
      </c>
      <c r="U76" s="8" t="s">
        <v>37</v>
      </c>
      <c r="V76" s="103" t="s">
        <v>38</v>
      </c>
      <c r="W76" s="73" t="s">
        <v>39</v>
      </c>
      <c r="X76" s="5"/>
      <c r="Y76" s="114" t="s">
        <v>114</v>
      </c>
      <c r="Z76" s="5"/>
      <c r="AA76" s="5"/>
      <c r="AB76" s="5"/>
      <c r="AC76" s="5"/>
      <c r="AD76" s="5"/>
      <c r="AE76" s="5"/>
      <c r="AF76" s="5"/>
      <c r="AG76" s="5"/>
      <c r="AH76" s="17"/>
      <c r="AI76" s="3"/>
      <c r="AJ76" s="3"/>
      <c r="AK76" s="3"/>
      <c r="AL76" s="3"/>
      <c r="AM76" s="3"/>
      <c r="AN76" s="3"/>
      <c r="AO76" s="3"/>
      <c r="AP76" s="3"/>
      <c r="AQ76" s="3"/>
    </row>
    <row r="77" spans="1:43" s="30" customFormat="1" ht="28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16"/>
      <c r="M77" s="6"/>
      <c r="N77" s="6"/>
      <c r="O77" s="6"/>
      <c r="P77" s="6"/>
      <c r="Q77" s="6"/>
      <c r="R77" s="6"/>
      <c r="S77" s="6"/>
      <c r="T77" s="6"/>
      <c r="U77" s="6"/>
      <c r="V77" s="6"/>
      <c r="W77" s="5"/>
      <c r="X77" s="5"/>
      <c r="Y77" s="130" t="s">
        <v>116</v>
      </c>
      <c r="Z77" s="131"/>
      <c r="AA77" s="131"/>
      <c r="AB77" s="131"/>
      <c r="AC77" s="131"/>
      <c r="AD77" s="131"/>
      <c r="AE77" s="131"/>
      <c r="AF77" s="131"/>
      <c r="AG77" s="131"/>
      <c r="AH77" s="151"/>
      <c r="AI77" s="3"/>
      <c r="AJ77" s="3"/>
      <c r="AK77" s="3"/>
      <c r="AL77" s="3"/>
      <c r="AM77" s="3"/>
      <c r="AN77" s="3"/>
      <c r="AO77" s="3"/>
      <c r="AP77" s="3"/>
      <c r="AQ77" s="3"/>
    </row>
    <row r="78" spans="1:43" s="3" customFormat="1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18"/>
      <c r="M78" s="113" t="s">
        <v>105</v>
      </c>
      <c r="N78" s="42"/>
      <c r="O78" s="42"/>
      <c r="P78" s="47"/>
      <c r="Q78" s="48"/>
      <c r="R78" s="48"/>
      <c r="S78" s="48"/>
      <c r="T78" s="48"/>
      <c r="U78" s="48"/>
      <c r="V78" s="48"/>
      <c r="W78" s="48"/>
      <c r="X78" s="20"/>
      <c r="Y78" s="20"/>
      <c r="Z78" s="19" t="s">
        <v>40</v>
      </c>
      <c r="AA78" s="20"/>
      <c r="AB78" s="20"/>
      <c r="AC78" s="21"/>
      <c r="AD78" s="20"/>
      <c r="AE78" s="20"/>
      <c r="AF78" s="20"/>
      <c r="AG78" s="20"/>
      <c r="AH78" s="22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s="3" customFormat="1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23"/>
      <c r="M79" s="113" t="s">
        <v>124</v>
      </c>
      <c r="N79" s="42"/>
      <c r="O79" s="42"/>
      <c r="P79" s="47"/>
      <c r="Q79" s="48"/>
      <c r="R79" s="48"/>
      <c r="S79" s="48"/>
      <c r="T79" s="48"/>
      <c r="U79" s="48"/>
      <c r="V79" s="48"/>
      <c r="W79" s="48"/>
      <c r="X79" s="20"/>
      <c r="Y79" s="20"/>
      <c r="Z79" s="20"/>
      <c r="AA79" s="116" t="s">
        <v>117</v>
      </c>
      <c r="AB79" s="20"/>
      <c r="AC79" s="20"/>
      <c r="AD79" s="20"/>
      <c r="AE79" s="20"/>
      <c r="AF79" s="20"/>
      <c r="AG79" s="20"/>
      <c r="AH79" s="24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2:34" s="30" customFormat="1" ht="15">
      <c r="L80" s="25"/>
      <c r="M80" s="113" t="s">
        <v>106</v>
      </c>
      <c r="N80" s="42"/>
      <c r="O80" s="42"/>
      <c r="P80" s="48"/>
      <c r="Q80" s="48"/>
      <c r="R80" s="48"/>
      <c r="S80" s="52"/>
      <c r="T80" s="52"/>
      <c r="U80" s="52"/>
      <c r="V80" s="52"/>
      <c r="W80" s="52"/>
      <c r="X80" s="20"/>
      <c r="Y80" s="28"/>
      <c r="Z80" s="28"/>
      <c r="AA80" s="116" t="s">
        <v>118</v>
      </c>
      <c r="AB80" s="28"/>
      <c r="AC80" s="28"/>
      <c r="AD80" s="20"/>
      <c r="AE80" s="9"/>
      <c r="AF80" s="9"/>
      <c r="AG80" s="9"/>
      <c r="AH80" s="26"/>
    </row>
    <row r="81" spans="12:34" s="30" customFormat="1" ht="26.25" customHeight="1">
      <c r="L81" s="25"/>
      <c r="M81" s="48"/>
      <c r="N81" s="131" t="s">
        <v>41</v>
      </c>
      <c r="O81" s="131"/>
      <c r="P81" s="131"/>
      <c r="Q81" s="131"/>
      <c r="R81" s="131"/>
      <c r="S81" s="131"/>
      <c r="T81" s="131"/>
      <c r="U81" s="131"/>
      <c r="V81" s="131"/>
      <c r="W81" s="52"/>
      <c r="X81" s="20"/>
      <c r="Y81" s="9"/>
      <c r="Z81" s="9"/>
      <c r="AA81" s="116" t="s">
        <v>119</v>
      </c>
      <c r="AB81" s="9"/>
      <c r="AC81" s="9"/>
      <c r="AD81" s="9"/>
      <c r="AE81" s="9"/>
      <c r="AF81" s="9"/>
      <c r="AG81" s="9"/>
      <c r="AH81" s="26"/>
    </row>
    <row r="82" spans="12:34" s="30" customFormat="1" ht="15">
      <c r="L82" s="25"/>
      <c r="M82" s="48"/>
      <c r="N82" s="54"/>
      <c r="O82" s="130" t="s">
        <v>107</v>
      </c>
      <c r="P82" s="131"/>
      <c r="Q82" s="131"/>
      <c r="R82" s="131"/>
      <c r="S82" s="131"/>
      <c r="T82" s="131"/>
      <c r="U82" s="131"/>
      <c r="V82" s="131"/>
      <c r="W82" s="52"/>
      <c r="X82" s="20"/>
      <c r="Y82" s="20"/>
      <c r="Z82" s="10"/>
      <c r="AA82" s="116" t="s">
        <v>120</v>
      </c>
      <c r="AB82" s="27"/>
      <c r="AC82" s="27"/>
      <c r="AD82" s="27"/>
      <c r="AE82" s="21"/>
      <c r="AF82" s="21"/>
      <c r="AG82" s="21"/>
      <c r="AH82" s="24"/>
    </row>
    <row r="83" spans="12:34" s="30" customFormat="1" ht="15">
      <c r="L83" s="23"/>
      <c r="M83" s="48"/>
      <c r="N83" s="48"/>
      <c r="O83" s="114" t="s">
        <v>108</v>
      </c>
      <c r="P83" s="53"/>
      <c r="Q83" s="53"/>
      <c r="R83" s="52"/>
      <c r="S83" s="52"/>
      <c r="T83" s="52"/>
      <c r="U83" s="52"/>
      <c r="V83" s="52"/>
      <c r="W83" s="48"/>
      <c r="X83" s="20"/>
      <c r="Y83" s="113" t="s">
        <v>121</v>
      </c>
      <c r="Z83" s="20"/>
      <c r="AA83" s="27"/>
      <c r="AB83" s="27"/>
      <c r="AC83" s="27"/>
      <c r="AD83" s="27"/>
      <c r="AE83" s="27"/>
      <c r="AF83" s="27"/>
      <c r="AG83" s="27"/>
      <c r="AH83" s="29"/>
    </row>
    <row r="84" spans="12:34" s="30" customFormat="1" ht="15.75">
      <c r="L84" s="23"/>
      <c r="M84" s="48"/>
      <c r="N84" s="54"/>
      <c r="O84" s="130" t="s">
        <v>109</v>
      </c>
      <c r="P84" s="131"/>
      <c r="Q84" s="131"/>
      <c r="R84" s="131"/>
      <c r="S84" s="131"/>
      <c r="T84" s="131"/>
      <c r="U84" s="131"/>
      <c r="V84" s="131"/>
      <c r="W84" s="131"/>
      <c r="X84" s="132" t="s">
        <v>122</v>
      </c>
      <c r="Y84" s="133"/>
      <c r="Z84" s="133"/>
      <c r="AA84" s="133"/>
      <c r="AB84" s="133"/>
      <c r="AC84" s="133"/>
      <c r="AD84" s="133"/>
      <c r="AE84" s="133"/>
      <c r="AF84" s="133"/>
      <c r="AG84" s="133"/>
      <c r="AH84" s="134"/>
    </row>
    <row r="85" spans="12:34" s="30" customFormat="1" ht="29.25" customHeight="1">
      <c r="L85" s="23"/>
      <c r="M85" s="48"/>
      <c r="N85" s="54"/>
      <c r="O85" s="130" t="s">
        <v>110</v>
      </c>
      <c r="P85" s="131"/>
      <c r="Q85" s="131"/>
      <c r="R85" s="131"/>
      <c r="S85" s="131"/>
      <c r="T85" s="131"/>
      <c r="U85" s="131"/>
      <c r="V85" s="131"/>
      <c r="W85" s="131"/>
      <c r="X85" s="135" t="s">
        <v>60</v>
      </c>
      <c r="Y85" s="136"/>
      <c r="Z85" s="136"/>
      <c r="AA85" s="136"/>
      <c r="AB85" s="136"/>
      <c r="AC85" s="136"/>
      <c r="AD85" s="136"/>
      <c r="AE85" s="136"/>
      <c r="AF85" s="136"/>
      <c r="AG85" s="136"/>
      <c r="AH85" s="137"/>
    </row>
    <row r="86" spans="12:34" s="30" customFormat="1" ht="31.5" customHeight="1">
      <c r="L86" s="23"/>
      <c r="M86" s="48"/>
      <c r="N86" s="54"/>
      <c r="O86" s="130" t="s">
        <v>111</v>
      </c>
      <c r="P86" s="131"/>
      <c r="Q86" s="131"/>
      <c r="R86" s="131"/>
      <c r="S86" s="131"/>
      <c r="T86" s="131"/>
      <c r="U86" s="131"/>
      <c r="V86" s="131"/>
      <c r="W86" s="138"/>
      <c r="X86" s="139" t="s">
        <v>31</v>
      </c>
      <c r="Y86" s="140"/>
      <c r="Z86" s="141"/>
      <c r="AA86" s="38">
        <v>4</v>
      </c>
      <c r="AB86" s="39" t="s">
        <v>12</v>
      </c>
      <c r="AC86" s="39">
        <v>28</v>
      </c>
      <c r="AD86" s="39">
        <v>28</v>
      </c>
      <c r="AE86" s="39">
        <v>0</v>
      </c>
      <c r="AF86" s="39">
        <v>0</v>
      </c>
      <c r="AG86" s="40" t="s">
        <v>13</v>
      </c>
      <c r="AH86" s="41">
        <v>60</v>
      </c>
    </row>
    <row r="87" spans="12:34" s="30" customFormat="1" ht="15">
      <c r="L87" s="23"/>
      <c r="M87" s="49" t="s">
        <v>125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8"/>
    </row>
    <row r="88" spans="12:34" s="30" customFormat="1" ht="15">
      <c r="L88" s="115" t="s">
        <v>112</v>
      </c>
      <c r="M88" s="59"/>
      <c r="N88" s="69"/>
      <c r="O88" s="69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1"/>
      <c r="AC88" s="71"/>
      <c r="AD88" s="71"/>
      <c r="AE88" s="71"/>
      <c r="AF88" s="71"/>
      <c r="AG88" s="71"/>
      <c r="AH88" s="60"/>
    </row>
    <row r="89" spans="1:45" s="30" customFormat="1" ht="18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</row>
    <row r="90" spans="1:40" s="4" customFormat="1" ht="15.75">
      <c r="A90" s="62" t="s">
        <v>29</v>
      </c>
      <c r="AN90" s="111" t="s">
        <v>102</v>
      </c>
    </row>
    <row r="91" s="4" customFormat="1" ht="15.75">
      <c r="A91" s="63" t="s">
        <v>30</v>
      </c>
    </row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pans="1:45" ht="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</row>
    <row r="124" spans="1:45" ht="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</row>
    <row r="125" spans="1:45" ht="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</row>
    <row r="126" spans="1:45" ht="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</row>
    <row r="127" spans="1:45" ht="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</row>
    <row r="128" spans="1:45" ht="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</row>
    <row r="129" spans="1:45" ht="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</row>
    <row r="130" spans="1:45" ht="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</row>
    <row r="131" spans="1:45" ht="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</row>
    <row r="132" spans="1:45" ht="1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</row>
    <row r="133" spans="1:45" ht="1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</row>
    <row r="134" spans="1:45" ht="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</row>
    <row r="135" spans="1:45" ht="1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</row>
    <row r="136" spans="1:45" ht="1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</row>
    <row r="137" spans="1:45" ht="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</row>
    <row r="138" spans="1:45" ht="1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</row>
    <row r="139" spans="1:45" ht="1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</row>
    <row r="140" spans="1:45" ht="1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</row>
    <row r="141" spans="1:45" ht="1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</row>
    <row r="142" spans="1:45" ht="1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</row>
    <row r="143" spans="1:45" ht="1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</row>
    <row r="144" spans="1:45" ht="1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</row>
    <row r="145" spans="1:45" ht="1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</row>
    <row r="146" spans="1:45" ht="1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</row>
    <row r="147" spans="1:45" ht="1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</row>
    <row r="148" spans="1:45" ht="1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</row>
    <row r="149" spans="1:45" ht="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</row>
    <row r="150" spans="1:45" ht="1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</row>
    <row r="151" spans="1:45" ht="1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</row>
    <row r="152" spans="1:45" ht="1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</row>
    <row r="153" spans="1:45" ht="1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</row>
    <row r="154" spans="1:45" ht="1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</row>
    <row r="155" spans="1:45" ht="1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</row>
    <row r="156" spans="1:45" ht="1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</row>
    <row r="157" spans="1:45" ht="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</row>
  </sheetData>
  <sheetProtection/>
  <mergeCells count="234">
    <mergeCell ref="A12:AS12"/>
    <mergeCell ref="A13:AS13"/>
    <mergeCell ref="B14:W14"/>
    <mergeCell ref="X14:AS14"/>
    <mergeCell ref="B15:L15"/>
    <mergeCell ref="M15:W15"/>
    <mergeCell ref="X15:AH15"/>
    <mergeCell ref="AI15:AS15"/>
    <mergeCell ref="A16:A18"/>
    <mergeCell ref="B16:L17"/>
    <mergeCell ref="M16:W17"/>
    <mergeCell ref="X16:AH17"/>
    <mergeCell ref="AI16:AS17"/>
    <mergeCell ref="B18:D18"/>
    <mergeCell ref="M18:O18"/>
    <mergeCell ref="X18:Z18"/>
    <mergeCell ref="AI18:AK18"/>
    <mergeCell ref="A19:A21"/>
    <mergeCell ref="B19:L20"/>
    <mergeCell ref="M19:W20"/>
    <mergeCell ref="X19:AH20"/>
    <mergeCell ref="AI19:AS20"/>
    <mergeCell ref="B21:D21"/>
    <mergeCell ref="M21:O21"/>
    <mergeCell ref="X21:Z21"/>
    <mergeCell ref="AI21:AK21"/>
    <mergeCell ref="A22:A24"/>
    <mergeCell ref="B22:L23"/>
    <mergeCell ref="M22:W23"/>
    <mergeCell ref="X22:AH23"/>
    <mergeCell ref="AI22:AS23"/>
    <mergeCell ref="B24:D24"/>
    <mergeCell ref="M24:O24"/>
    <mergeCell ref="X24:Z24"/>
    <mergeCell ref="AI24:AK24"/>
    <mergeCell ref="A25:A27"/>
    <mergeCell ref="B25:L26"/>
    <mergeCell ref="M25:W26"/>
    <mergeCell ref="X25:AH26"/>
    <mergeCell ref="AI25:AS26"/>
    <mergeCell ref="B27:D27"/>
    <mergeCell ref="M27:O27"/>
    <mergeCell ref="X27:Z27"/>
    <mergeCell ref="AI27:AK27"/>
    <mergeCell ref="A28:A30"/>
    <mergeCell ref="B28:L29"/>
    <mergeCell ref="M28:W29"/>
    <mergeCell ref="X28:AH29"/>
    <mergeCell ref="AI28:AS29"/>
    <mergeCell ref="B30:D30"/>
    <mergeCell ref="M30:O30"/>
    <mergeCell ref="X30:Z30"/>
    <mergeCell ref="AI30:AK30"/>
    <mergeCell ref="A31:A33"/>
    <mergeCell ref="B31:L32"/>
    <mergeCell ref="M31:W32"/>
    <mergeCell ref="X31:AH32"/>
    <mergeCell ref="AI31:AS32"/>
    <mergeCell ref="B33:D33"/>
    <mergeCell ref="M33:O33"/>
    <mergeCell ref="X33:Z33"/>
    <mergeCell ref="AI33:AK33"/>
    <mergeCell ref="A34:A36"/>
    <mergeCell ref="B34:L35"/>
    <mergeCell ref="M34:W35"/>
    <mergeCell ref="X34:AH35"/>
    <mergeCell ref="AI34:AS35"/>
    <mergeCell ref="B36:D36"/>
    <mergeCell ref="M36:O36"/>
    <mergeCell ref="X36:Z36"/>
    <mergeCell ref="AI36:AK36"/>
    <mergeCell ref="A37:A39"/>
    <mergeCell ref="B37:L38"/>
    <mergeCell ref="M37:W38"/>
    <mergeCell ref="X37:AH38"/>
    <mergeCell ref="AI37:AS38"/>
    <mergeCell ref="B39:D39"/>
    <mergeCell ref="M39:O39"/>
    <mergeCell ref="X39:Z39"/>
    <mergeCell ref="AI39:AK39"/>
    <mergeCell ref="A40:A42"/>
    <mergeCell ref="B40:L41"/>
    <mergeCell ref="M40:W41"/>
    <mergeCell ref="X40:AH41"/>
    <mergeCell ref="AI40:AS41"/>
    <mergeCell ref="B42:D42"/>
    <mergeCell ref="M42:O42"/>
    <mergeCell ref="X42:Z42"/>
    <mergeCell ref="AI42:AK42"/>
    <mergeCell ref="A43:A44"/>
    <mergeCell ref="B43:C43"/>
    <mergeCell ref="E43:F43"/>
    <mergeCell ref="G43:J43"/>
    <mergeCell ref="K43:L43"/>
    <mergeCell ref="M43:N43"/>
    <mergeCell ref="P43:Q43"/>
    <mergeCell ref="R43:U43"/>
    <mergeCell ref="V43:W43"/>
    <mergeCell ref="X43:Y43"/>
    <mergeCell ref="AA43:AB43"/>
    <mergeCell ref="AC43:AF43"/>
    <mergeCell ref="AG43:AH43"/>
    <mergeCell ref="AI43:AJ43"/>
    <mergeCell ref="AL43:AM43"/>
    <mergeCell ref="AN43:AQ43"/>
    <mergeCell ref="AR43:AS43"/>
    <mergeCell ref="B44:C44"/>
    <mergeCell ref="E44:F44"/>
    <mergeCell ref="G44:J44"/>
    <mergeCell ref="K44:L44"/>
    <mergeCell ref="M44:N44"/>
    <mergeCell ref="P44:Q44"/>
    <mergeCell ref="R44:U44"/>
    <mergeCell ref="V44:W44"/>
    <mergeCell ref="X44:Y44"/>
    <mergeCell ref="AA44:AB44"/>
    <mergeCell ref="AC44:AF44"/>
    <mergeCell ref="AG44:AH44"/>
    <mergeCell ref="AI44:AJ44"/>
    <mergeCell ref="AL44:AM44"/>
    <mergeCell ref="AN44:AQ44"/>
    <mergeCell ref="AR44:AS44"/>
    <mergeCell ref="A45:A46"/>
    <mergeCell ref="B45:C45"/>
    <mergeCell ref="E45:F45"/>
    <mergeCell ref="M45:N45"/>
    <mergeCell ref="P45:Q45"/>
    <mergeCell ref="X45:Y45"/>
    <mergeCell ref="AA45:AB45"/>
    <mergeCell ref="AI45:AJ45"/>
    <mergeCell ref="AL45:AM45"/>
    <mergeCell ref="B46:C46"/>
    <mergeCell ref="M46:N46"/>
    <mergeCell ref="X46:Y46"/>
    <mergeCell ref="AI46:AJ46"/>
    <mergeCell ref="A54:AS54"/>
    <mergeCell ref="A55:AS55"/>
    <mergeCell ref="B56:W56"/>
    <mergeCell ref="X56:AS56"/>
    <mergeCell ref="B57:L57"/>
    <mergeCell ref="M57:W57"/>
    <mergeCell ref="X57:AH57"/>
    <mergeCell ref="AI57:AS57"/>
    <mergeCell ref="A58:A60"/>
    <mergeCell ref="B58:L59"/>
    <mergeCell ref="M58:W59"/>
    <mergeCell ref="X58:AH59"/>
    <mergeCell ref="AI58:AS59"/>
    <mergeCell ref="B60:D60"/>
    <mergeCell ref="M60:O60"/>
    <mergeCell ref="X60:Z60"/>
    <mergeCell ref="AI60:AK60"/>
    <mergeCell ref="A61:A63"/>
    <mergeCell ref="B61:L62"/>
    <mergeCell ref="M61:W62"/>
    <mergeCell ref="X61:AH62"/>
    <mergeCell ref="AI61:AS62"/>
    <mergeCell ref="B63:D63"/>
    <mergeCell ref="M63:O63"/>
    <mergeCell ref="X63:Z63"/>
    <mergeCell ref="AI63:AK63"/>
    <mergeCell ref="A64:A66"/>
    <mergeCell ref="B64:L65"/>
    <mergeCell ref="M64:W65"/>
    <mergeCell ref="X64:AH65"/>
    <mergeCell ref="AI64:AS65"/>
    <mergeCell ref="B66:D66"/>
    <mergeCell ref="M66:O66"/>
    <mergeCell ref="X66:Z66"/>
    <mergeCell ref="AI66:AK66"/>
    <mergeCell ref="A67:A68"/>
    <mergeCell ref="B67:C67"/>
    <mergeCell ref="E67:F67"/>
    <mergeCell ref="G67:J67"/>
    <mergeCell ref="K67:L67"/>
    <mergeCell ref="M67:N67"/>
    <mergeCell ref="P67:Q67"/>
    <mergeCell ref="R67:U67"/>
    <mergeCell ref="V67:W67"/>
    <mergeCell ref="X67:Y67"/>
    <mergeCell ref="AA67:AB67"/>
    <mergeCell ref="AC67:AF67"/>
    <mergeCell ref="AG67:AH67"/>
    <mergeCell ref="AI67:AJ67"/>
    <mergeCell ref="AL67:AM67"/>
    <mergeCell ref="AN67:AQ67"/>
    <mergeCell ref="AR67:AS67"/>
    <mergeCell ref="B68:C68"/>
    <mergeCell ref="E68:F68"/>
    <mergeCell ref="G68:J68"/>
    <mergeCell ref="K68:L68"/>
    <mergeCell ref="M68:N68"/>
    <mergeCell ref="P68:Q68"/>
    <mergeCell ref="R68:U68"/>
    <mergeCell ref="V68:W68"/>
    <mergeCell ref="X68:Y68"/>
    <mergeCell ref="AA68:AB68"/>
    <mergeCell ref="AC68:AF68"/>
    <mergeCell ref="AG68:AH68"/>
    <mergeCell ref="AI68:AJ68"/>
    <mergeCell ref="AL68:AM68"/>
    <mergeCell ref="AN68:AQ68"/>
    <mergeCell ref="AR68:AS68"/>
    <mergeCell ref="A69:A70"/>
    <mergeCell ref="B69:C69"/>
    <mergeCell ref="E69:F69"/>
    <mergeCell ref="M69:N69"/>
    <mergeCell ref="P69:Q69"/>
    <mergeCell ref="X69:Y69"/>
    <mergeCell ref="AA69:AB69"/>
    <mergeCell ref="AI69:AJ69"/>
    <mergeCell ref="AL69:AM69"/>
    <mergeCell ref="B70:C70"/>
    <mergeCell ref="M70:N70"/>
    <mergeCell ref="X70:Y70"/>
    <mergeCell ref="AI70:AJ70"/>
    <mergeCell ref="M74:W75"/>
    <mergeCell ref="M76:O76"/>
    <mergeCell ref="Y77:AH77"/>
    <mergeCell ref="N81:V81"/>
    <mergeCell ref="O82:V82"/>
    <mergeCell ref="Y75:AC75"/>
    <mergeCell ref="O84:W84"/>
    <mergeCell ref="X84:AH84"/>
    <mergeCell ref="O85:W85"/>
    <mergeCell ref="X85:AH85"/>
    <mergeCell ref="O86:W86"/>
    <mergeCell ref="X86:Z86"/>
    <mergeCell ref="L9:M9"/>
    <mergeCell ref="L10:M10"/>
    <mergeCell ref="H9:I9"/>
    <mergeCell ref="H10:I10"/>
    <mergeCell ref="J9:K9"/>
    <mergeCell ref="J10:K10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V8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421875" style="0" customWidth="1"/>
    <col min="2" max="2" width="7.421875" style="0" customWidth="1"/>
    <col min="3" max="3" width="29.8515625" style="0" customWidth="1"/>
  </cols>
  <sheetData>
    <row r="8" spans="1:22" s="109" customFormat="1" ht="12.75">
      <c r="A8" s="107" t="s">
        <v>42</v>
      </c>
      <c r="B8" s="107" t="s">
        <v>43</v>
      </c>
      <c r="C8" s="107" t="s">
        <v>44</v>
      </c>
      <c r="D8" s="107" t="s">
        <v>45</v>
      </c>
      <c r="E8" s="107" t="s">
        <v>46</v>
      </c>
      <c r="F8" s="107" t="s">
        <v>47</v>
      </c>
      <c r="G8" s="107" t="s">
        <v>48</v>
      </c>
      <c r="H8" s="107" t="s">
        <v>49</v>
      </c>
      <c r="I8" s="107" t="s">
        <v>50</v>
      </c>
      <c r="J8" s="107" t="s">
        <v>20</v>
      </c>
      <c r="K8" s="107" t="s">
        <v>51</v>
      </c>
      <c r="L8" s="107" t="s">
        <v>52</v>
      </c>
      <c r="M8" s="107" t="s">
        <v>53</v>
      </c>
      <c r="N8" s="107" t="s">
        <v>54</v>
      </c>
      <c r="O8" s="107" t="s">
        <v>55</v>
      </c>
      <c r="P8" s="108" t="s">
        <v>56</v>
      </c>
      <c r="Q8" s="108" t="s">
        <v>20</v>
      </c>
      <c r="R8" s="108" t="s">
        <v>57</v>
      </c>
      <c r="S8" s="108" t="s">
        <v>56</v>
      </c>
      <c r="T8" s="108" t="s">
        <v>20</v>
      </c>
      <c r="U8" s="108" t="s">
        <v>57</v>
      </c>
      <c r="V8" s="107" t="s">
        <v>58</v>
      </c>
    </row>
    <row r="9" spans="1:3" ht="12.75">
      <c r="A9">
        <f aca="true" t="shared" si="0" ref="A9:A40">INT(B9/2+0.51)</f>
        <v>1</v>
      </c>
      <c r="B9">
        <v>1</v>
      </c>
      <c r="C9" t="str">
        <f>'Anii_I-II_Ing.med'!B16</f>
        <v>Mathematical Analysis</v>
      </c>
    </row>
    <row r="10" spans="1:3" ht="12.75">
      <c r="A10">
        <f t="shared" si="0"/>
        <v>1</v>
      </c>
      <c r="B10">
        <v>1</v>
      </c>
      <c r="C10" t="str">
        <f>'Anii_I-II_Ing.med'!B19</f>
        <v>Algebra and Geometry</v>
      </c>
    </row>
    <row r="11" spans="1:3" ht="12.75">
      <c r="A11">
        <f t="shared" si="0"/>
        <v>1</v>
      </c>
      <c r="B11">
        <v>1</v>
      </c>
      <c r="C11" t="str">
        <f>'Anii_I-II_Ing.med'!B22</f>
        <v>Physics</v>
      </c>
    </row>
    <row r="12" spans="1:3" ht="12.75">
      <c r="A12">
        <f t="shared" si="0"/>
        <v>1</v>
      </c>
      <c r="B12">
        <v>1</v>
      </c>
      <c r="C12" t="str">
        <f>'Anii_I-II_Ing.med'!B25</f>
        <v>Computer Programming and Utilization 1</v>
      </c>
    </row>
    <row r="13" spans="1:3" ht="12.75">
      <c r="A13">
        <f t="shared" si="0"/>
        <v>1</v>
      </c>
      <c r="B13">
        <v>1</v>
      </c>
      <c r="C13" t="str">
        <f>'Anii_I-II_Ing.med'!B28</f>
        <v>Descriptive Geometry and Technical Drawing</v>
      </c>
    </row>
    <row r="14" spans="1:3" ht="12.75">
      <c r="A14">
        <f t="shared" si="0"/>
        <v>1</v>
      </c>
      <c r="B14">
        <v>1</v>
      </c>
      <c r="C14" t="str">
        <f>'Anii_I-II_Ing.med'!B31</f>
        <v>General Chemistry</v>
      </c>
    </row>
    <row r="15" spans="1:3" ht="12.75">
      <c r="A15">
        <f t="shared" si="0"/>
        <v>1</v>
      </c>
      <c r="B15">
        <v>1</v>
      </c>
      <c r="C15" t="str">
        <f>'Anii_I-II_Ing.med'!B34</f>
        <v>International Languages (English, Franch or German)</v>
      </c>
    </row>
    <row r="16" spans="1:3" ht="12.75">
      <c r="A16">
        <f t="shared" si="0"/>
        <v>1</v>
      </c>
      <c r="B16">
        <v>1</v>
      </c>
      <c r="C16" t="str">
        <f>'Anii_I-II_Ing.med'!B37</f>
        <v>Sport</v>
      </c>
    </row>
    <row r="17" spans="1:3" ht="12.75">
      <c r="A17">
        <f t="shared" si="0"/>
        <v>1</v>
      </c>
      <c r="B17">
        <v>1</v>
      </c>
      <c r="C17">
        <f>'Anii_I-II_Ing.med'!B40</f>
        <v>0</v>
      </c>
    </row>
    <row r="18" spans="1:2" ht="12.75">
      <c r="A18">
        <f t="shared" si="0"/>
        <v>1</v>
      </c>
      <c r="B18">
        <v>2</v>
      </c>
    </row>
    <row r="19" spans="1:2" ht="12.75">
      <c r="A19">
        <f t="shared" si="0"/>
        <v>1</v>
      </c>
      <c r="B19">
        <v>2</v>
      </c>
    </row>
    <row r="20" spans="1:2" ht="12.75">
      <c r="A20">
        <f t="shared" si="0"/>
        <v>1</v>
      </c>
      <c r="B20">
        <v>2</v>
      </c>
    </row>
    <row r="21" spans="1:2" ht="12.75">
      <c r="A21">
        <f t="shared" si="0"/>
        <v>1</v>
      </c>
      <c r="B21">
        <v>2</v>
      </c>
    </row>
    <row r="22" spans="1:2" ht="12.75">
      <c r="A22">
        <f t="shared" si="0"/>
        <v>1</v>
      </c>
      <c r="B22">
        <v>2</v>
      </c>
    </row>
    <row r="23" spans="1:2" ht="12.75">
      <c r="A23">
        <f t="shared" si="0"/>
        <v>1</v>
      </c>
      <c r="B23">
        <v>2</v>
      </c>
    </row>
    <row r="24" spans="1:2" ht="12.75">
      <c r="A24">
        <f t="shared" si="0"/>
        <v>1</v>
      </c>
      <c r="B24">
        <v>2</v>
      </c>
    </row>
    <row r="25" spans="1:2" ht="12.75">
      <c r="A25">
        <f t="shared" si="0"/>
        <v>1</v>
      </c>
      <c r="B25">
        <v>2</v>
      </c>
    </row>
    <row r="26" spans="1:2" ht="12.75">
      <c r="A26">
        <f t="shared" si="0"/>
        <v>1</v>
      </c>
      <c r="B26">
        <v>2</v>
      </c>
    </row>
    <row r="27" spans="1:2" ht="12.75">
      <c r="A27">
        <f t="shared" si="0"/>
        <v>2</v>
      </c>
      <c r="B27">
        <v>3</v>
      </c>
    </row>
    <row r="28" spans="1:2" ht="12.75">
      <c r="A28">
        <f t="shared" si="0"/>
        <v>2</v>
      </c>
      <c r="B28">
        <v>3</v>
      </c>
    </row>
    <row r="29" spans="1:2" ht="12.75">
      <c r="A29">
        <f t="shared" si="0"/>
        <v>2</v>
      </c>
      <c r="B29">
        <v>3</v>
      </c>
    </row>
    <row r="30" spans="1:2" ht="12.75">
      <c r="A30">
        <f t="shared" si="0"/>
        <v>2</v>
      </c>
      <c r="B30">
        <v>3</v>
      </c>
    </row>
    <row r="31" spans="1:2" ht="12.75">
      <c r="A31">
        <f t="shared" si="0"/>
        <v>2</v>
      </c>
      <c r="B31">
        <v>3</v>
      </c>
    </row>
    <row r="32" spans="1:2" ht="12.75">
      <c r="A32">
        <f t="shared" si="0"/>
        <v>2</v>
      </c>
      <c r="B32">
        <v>3</v>
      </c>
    </row>
    <row r="33" spans="1:2" ht="12.75">
      <c r="A33">
        <f t="shared" si="0"/>
        <v>2</v>
      </c>
      <c r="B33">
        <v>3</v>
      </c>
    </row>
    <row r="34" spans="1:2" ht="12.75">
      <c r="A34">
        <f t="shared" si="0"/>
        <v>2</v>
      </c>
      <c r="B34">
        <v>3</v>
      </c>
    </row>
    <row r="35" spans="1:2" ht="12.75">
      <c r="A35">
        <f t="shared" si="0"/>
        <v>2</v>
      </c>
      <c r="B35">
        <v>3</v>
      </c>
    </row>
    <row r="36" spans="1:2" ht="12.75">
      <c r="A36">
        <f t="shared" si="0"/>
        <v>2</v>
      </c>
      <c r="B36">
        <v>4</v>
      </c>
    </row>
    <row r="37" spans="1:2" ht="12.75">
      <c r="A37">
        <f t="shared" si="0"/>
        <v>2</v>
      </c>
      <c r="B37">
        <v>4</v>
      </c>
    </row>
    <row r="38" spans="1:2" ht="12.75">
      <c r="A38">
        <f t="shared" si="0"/>
        <v>2</v>
      </c>
      <c r="B38">
        <v>4</v>
      </c>
    </row>
    <row r="39" spans="1:2" ht="12.75">
      <c r="A39">
        <f t="shared" si="0"/>
        <v>2</v>
      </c>
      <c r="B39">
        <v>4</v>
      </c>
    </row>
    <row r="40" spans="1:2" ht="12.75">
      <c r="A40">
        <f t="shared" si="0"/>
        <v>2</v>
      </c>
      <c r="B40">
        <v>4</v>
      </c>
    </row>
    <row r="41" spans="1:2" ht="12.75">
      <c r="A41">
        <f aca="true" t="shared" si="1" ref="A41:A72">INT(B41/2+0.51)</f>
        <v>2</v>
      </c>
      <c r="B41">
        <v>4</v>
      </c>
    </row>
    <row r="42" spans="1:2" ht="12.75">
      <c r="A42">
        <f t="shared" si="1"/>
        <v>2</v>
      </c>
      <c r="B42">
        <v>4</v>
      </c>
    </row>
    <row r="43" spans="1:2" ht="12.75">
      <c r="A43">
        <f t="shared" si="1"/>
        <v>2</v>
      </c>
      <c r="B43">
        <v>4</v>
      </c>
    </row>
    <row r="44" spans="1:2" ht="12.75">
      <c r="A44">
        <f t="shared" si="1"/>
        <v>2</v>
      </c>
      <c r="B44">
        <v>4</v>
      </c>
    </row>
    <row r="45" spans="1:2" ht="12.75">
      <c r="A45">
        <f t="shared" si="1"/>
        <v>3</v>
      </c>
      <c r="B45">
        <v>5</v>
      </c>
    </row>
    <row r="46" spans="1:2" ht="12.75">
      <c r="A46">
        <f t="shared" si="1"/>
        <v>3</v>
      </c>
      <c r="B46">
        <v>5</v>
      </c>
    </row>
    <row r="47" spans="1:2" ht="12.75">
      <c r="A47">
        <f t="shared" si="1"/>
        <v>3</v>
      </c>
      <c r="B47">
        <v>5</v>
      </c>
    </row>
    <row r="48" spans="1:2" ht="12.75">
      <c r="A48">
        <f t="shared" si="1"/>
        <v>3</v>
      </c>
      <c r="B48">
        <v>5</v>
      </c>
    </row>
    <row r="49" spans="1:2" ht="12.75">
      <c r="A49">
        <f t="shared" si="1"/>
        <v>3</v>
      </c>
      <c r="B49">
        <v>5</v>
      </c>
    </row>
    <row r="50" spans="1:2" ht="12.75">
      <c r="A50">
        <f t="shared" si="1"/>
        <v>3</v>
      </c>
      <c r="B50">
        <v>5</v>
      </c>
    </row>
    <row r="51" spans="1:2" ht="12.75">
      <c r="A51">
        <f t="shared" si="1"/>
        <v>3</v>
      </c>
      <c r="B51">
        <v>5</v>
      </c>
    </row>
    <row r="52" spans="1:2" ht="12.75">
      <c r="A52">
        <f t="shared" si="1"/>
        <v>3</v>
      </c>
      <c r="B52">
        <v>5</v>
      </c>
    </row>
    <row r="53" spans="1:2" ht="12.75">
      <c r="A53">
        <f t="shared" si="1"/>
        <v>3</v>
      </c>
      <c r="B53">
        <v>5</v>
      </c>
    </row>
    <row r="54" spans="1:2" ht="12.75">
      <c r="A54">
        <f t="shared" si="1"/>
        <v>3</v>
      </c>
      <c r="B54">
        <v>6</v>
      </c>
    </row>
    <row r="55" spans="1:2" ht="12.75">
      <c r="A55">
        <f t="shared" si="1"/>
        <v>3</v>
      </c>
      <c r="B55">
        <v>6</v>
      </c>
    </row>
    <row r="56" spans="1:2" ht="12.75">
      <c r="A56">
        <f t="shared" si="1"/>
        <v>3</v>
      </c>
      <c r="B56">
        <v>6</v>
      </c>
    </row>
    <row r="57" spans="1:2" ht="12.75">
      <c r="A57">
        <f t="shared" si="1"/>
        <v>3</v>
      </c>
      <c r="B57">
        <v>6</v>
      </c>
    </row>
    <row r="58" spans="1:2" ht="12.75">
      <c r="A58">
        <f t="shared" si="1"/>
        <v>3</v>
      </c>
      <c r="B58">
        <v>6</v>
      </c>
    </row>
    <row r="59" spans="1:2" ht="12.75">
      <c r="A59">
        <f t="shared" si="1"/>
        <v>3</v>
      </c>
      <c r="B59">
        <v>6</v>
      </c>
    </row>
    <row r="60" spans="1:2" ht="12.75">
      <c r="A60">
        <f t="shared" si="1"/>
        <v>3</v>
      </c>
      <c r="B60">
        <v>6</v>
      </c>
    </row>
    <row r="61" spans="1:2" ht="12.75">
      <c r="A61">
        <f t="shared" si="1"/>
        <v>3</v>
      </c>
      <c r="B61">
        <v>6</v>
      </c>
    </row>
    <row r="62" spans="1:2" ht="12.75">
      <c r="A62">
        <f t="shared" si="1"/>
        <v>3</v>
      </c>
      <c r="B62">
        <v>6</v>
      </c>
    </row>
    <row r="63" spans="1:2" ht="12.75">
      <c r="A63">
        <f t="shared" si="1"/>
        <v>4</v>
      </c>
      <c r="B63">
        <v>7</v>
      </c>
    </row>
    <row r="64" spans="1:2" ht="12.75">
      <c r="A64">
        <f t="shared" si="1"/>
        <v>4</v>
      </c>
      <c r="B64">
        <v>7</v>
      </c>
    </row>
    <row r="65" spans="1:2" ht="12.75">
      <c r="A65">
        <f t="shared" si="1"/>
        <v>4</v>
      </c>
      <c r="B65">
        <v>7</v>
      </c>
    </row>
    <row r="66" spans="1:2" ht="12.75">
      <c r="A66">
        <f t="shared" si="1"/>
        <v>4</v>
      </c>
      <c r="B66">
        <v>7</v>
      </c>
    </row>
    <row r="67" spans="1:2" ht="12.75">
      <c r="A67">
        <f t="shared" si="1"/>
        <v>4</v>
      </c>
      <c r="B67">
        <v>7</v>
      </c>
    </row>
    <row r="68" spans="1:2" ht="12.75">
      <c r="A68">
        <f t="shared" si="1"/>
        <v>4</v>
      </c>
      <c r="B68">
        <v>7</v>
      </c>
    </row>
    <row r="69" spans="1:2" ht="12.75">
      <c r="A69">
        <f t="shared" si="1"/>
        <v>4</v>
      </c>
      <c r="B69">
        <v>7</v>
      </c>
    </row>
    <row r="70" spans="1:2" ht="12.75">
      <c r="A70">
        <f t="shared" si="1"/>
        <v>4</v>
      </c>
      <c r="B70">
        <v>7</v>
      </c>
    </row>
    <row r="71" spans="1:2" ht="12.75">
      <c r="A71">
        <f t="shared" si="1"/>
        <v>4</v>
      </c>
      <c r="B71">
        <v>7</v>
      </c>
    </row>
    <row r="72" spans="1:2" ht="12.75">
      <c r="A72">
        <f t="shared" si="1"/>
        <v>4</v>
      </c>
      <c r="B72">
        <v>8</v>
      </c>
    </row>
    <row r="73" spans="1:2" ht="12.75">
      <c r="A73">
        <f aca="true" t="shared" si="2" ref="A73:A80">INT(B73/2+0.51)</f>
        <v>4</v>
      </c>
      <c r="B73">
        <v>8</v>
      </c>
    </row>
    <row r="74" spans="1:2" ht="12.75">
      <c r="A74">
        <f t="shared" si="2"/>
        <v>4</v>
      </c>
      <c r="B74">
        <v>8</v>
      </c>
    </row>
    <row r="75" spans="1:2" ht="12.75">
      <c r="A75">
        <f t="shared" si="2"/>
        <v>4</v>
      </c>
      <c r="B75">
        <v>8</v>
      </c>
    </row>
    <row r="76" spans="1:2" ht="12.75">
      <c r="A76">
        <f t="shared" si="2"/>
        <v>4</v>
      </c>
      <c r="B76">
        <v>8</v>
      </c>
    </row>
    <row r="77" spans="1:2" ht="12.75">
      <c r="A77">
        <f t="shared" si="2"/>
        <v>4</v>
      </c>
      <c r="B77">
        <v>8</v>
      </c>
    </row>
    <row r="78" spans="1:2" ht="12.75">
      <c r="A78">
        <f t="shared" si="2"/>
        <v>4</v>
      </c>
      <c r="B78">
        <v>8</v>
      </c>
    </row>
    <row r="79" spans="1:2" ht="12.75">
      <c r="A79">
        <f t="shared" si="2"/>
        <v>4</v>
      </c>
      <c r="B79">
        <v>8</v>
      </c>
    </row>
    <row r="80" spans="1:2" ht="12.75">
      <c r="A80">
        <f t="shared" si="2"/>
        <v>4</v>
      </c>
      <c r="B80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2014-05-29T08:27:48Z</dcterms:created>
  <dcterms:modified xsi:type="dcterms:W3CDTF">2015-12-11T06:58:29Z</dcterms:modified>
  <cp:category/>
  <cp:version/>
  <cp:contentType/>
  <cp:contentStatus/>
</cp:coreProperties>
</file>