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12120" windowHeight="9120" tabRatio="685"/>
  </bookViews>
  <sheets>
    <sheet name="Anii_I-IV_TCM" sheetId="1" r:id="rId1"/>
    <sheet name="Centralizator" sheetId="2" r:id="rId2"/>
    <sheet name="Lista_DF" sheetId="4" r:id="rId3"/>
    <sheet name="Lista_DD+Pr" sheetId="10" r:id="rId4"/>
    <sheet name="Lista_DS" sheetId="11" r:id="rId5"/>
    <sheet name="Lista_DC" sheetId="12" r:id="rId6"/>
    <sheet name="Tab1" sheetId="13" r:id="rId7"/>
    <sheet name="Tab2" sheetId="14" r:id="rId8"/>
    <sheet name="Tab3" sheetId="15" r:id="rId9"/>
    <sheet name="Tab4" sheetId="16" r:id="rId10"/>
  </sheets>
  <definedNames>
    <definedName name="_xlnm.Print_Area" localSheetId="0">'Anii_I-IV_TCM'!$A$1:$AS$197</definedName>
  </definedNames>
  <calcPr calcId="145621"/>
</workbook>
</file>

<file path=xl/calcChain.xml><?xml version="1.0" encoding="utf-8"?>
<calcChain xmlns="http://schemas.openxmlformats.org/spreadsheetml/2006/main">
  <c r="AN44" i="1" l="1"/>
  <c r="AO44" i="1"/>
  <c r="AP44" i="1"/>
  <c r="AQ44" i="1"/>
  <c r="AL43" i="1"/>
  <c r="AS40" i="1"/>
  <c r="AI40" i="1"/>
  <c r="B16" i="1"/>
  <c r="AI80" i="1"/>
  <c r="AI77" i="1"/>
  <c r="AI74" i="1"/>
  <c r="AI122" i="1"/>
  <c r="AI71" i="1"/>
  <c r="AI116" i="1"/>
  <c r="AI68" i="1"/>
  <c r="AI110" i="1"/>
  <c r="AI65" i="1"/>
  <c r="AI104" i="1"/>
  <c r="X83" i="1"/>
  <c r="X80" i="1"/>
  <c r="X134" i="1"/>
  <c r="X77" i="1"/>
  <c r="X128" i="1"/>
  <c r="X74" i="1"/>
  <c r="X122" i="1"/>
  <c r="X71" i="1"/>
  <c r="X116" i="1"/>
  <c r="X68" i="1"/>
  <c r="X110" i="1"/>
  <c r="X65" i="1"/>
  <c r="X104" i="1"/>
  <c r="M86" i="1"/>
  <c r="M83" i="1"/>
  <c r="M122" i="1"/>
  <c r="M80" i="1"/>
  <c r="M116" i="1"/>
  <c r="M77" i="1"/>
  <c r="M110" i="1"/>
  <c r="M74" i="1"/>
  <c r="M104" i="1"/>
  <c r="M71" i="1"/>
  <c r="M68" i="1"/>
  <c r="M65" i="1"/>
  <c r="B86" i="1"/>
  <c r="B83" i="1"/>
  <c r="B110" i="1"/>
  <c r="B80" i="1"/>
  <c r="B77" i="1"/>
  <c r="B74" i="1"/>
  <c r="B104" i="1"/>
  <c r="B71" i="1"/>
  <c r="B68" i="1"/>
  <c r="B65" i="1"/>
  <c r="AI37" i="1"/>
  <c r="AI34" i="1"/>
  <c r="AI31" i="1"/>
  <c r="AI28" i="1"/>
  <c r="AI25" i="1"/>
  <c r="AI22" i="1"/>
  <c r="AI19" i="1"/>
  <c r="AI16" i="1"/>
  <c r="X37" i="1"/>
  <c r="X34" i="1"/>
  <c r="X31" i="1"/>
  <c r="X28" i="1"/>
  <c r="X25" i="1"/>
  <c r="X22" i="1"/>
  <c r="X19" i="1"/>
  <c r="X16" i="1"/>
  <c r="M37" i="1"/>
  <c r="M34" i="1"/>
  <c r="M31" i="1"/>
  <c r="M28" i="1"/>
  <c r="M25" i="1"/>
  <c r="M22" i="1"/>
  <c r="M19" i="1"/>
  <c r="M16" i="1"/>
  <c r="B37" i="1"/>
  <c r="B34" i="1"/>
  <c r="B31" i="1"/>
  <c r="B28" i="1"/>
  <c r="B25" i="1"/>
  <c r="B22" i="1"/>
  <c r="B19" i="1"/>
  <c r="AM125" i="1"/>
  <c r="AN125" i="1"/>
  <c r="AO125" i="1"/>
  <c r="AP125" i="1"/>
  <c r="AQ125" i="1"/>
  <c r="AR125" i="1"/>
  <c r="AN93" i="1"/>
  <c r="AO93" i="1"/>
  <c r="AP93" i="1"/>
  <c r="AQ93" i="1"/>
  <c r="AL92" i="1"/>
  <c r="AS74" i="1"/>
  <c r="AS125" i="1"/>
  <c r="AL125" i="1"/>
  <c r="AM122" i="1"/>
  <c r="AN122" i="1"/>
  <c r="AO122" i="1"/>
  <c r="AP122" i="1"/>
  <c r="AQ122" i="1"/>
  <c r="AR122" i="1"/>
  <c r="AS122" i="1"/>
  <c r="AL122" i="1"/>
  <c r="AM119" i="1"/>
  <c r="AN119" i="1"/>
  <c r="AO119" i="1"/>
  <c r="AP119" i="1"/>
  <c r="AQ119" i="1"/>
  <c r="AR119" i="1"/>
  <c r="AS71" i="1"/>
  <c r="AS119" i="1"/>
  <c r="AL119" i="1"/>
  <c r="AM116" i="1"/>
  <c r="AN116" i="1"/>
  <c r="AO116" i="1"/>
  <c r="AP116" i="1"/>
  <c r="AQ116" i="1"/>
  <c r="AR116" i="1"/>
  <c r="AS116" i="1"/>
  <c r="AL116" i="1"/>
  <c r="AM113" i="1"/>
  <c r="AN113" i="1"/>
  <c r="AO113" i="1"/>
  <c r="AP113" i="1"/>
  <c r="AQ113" i="1"/>
  <c r="AR113" i="1"/>
  <c r="AS68" i="1"/>
  <c r="AS113" i="1"/>
  <c r="AL113" i="1"/>
  <c r="AM110" i="1"/>
  <c r="AN110" i="1"/>
  <c r="AO110" i="1"/>
  <c r="AP110" i="1"/>
  <c r="AQ110" i="1"/>
  <c r="AR110" i="1"/>
  <c r="AS110" i="1"/>
  <c r="AL110" i="1"/>
  <c r="AM107" i="1"/>
  <c r="AN107" i="1"/>
  <c r="AO107" i="1"/>
  <c r="AP107" i="1"/>
  <c r="AQ107" i="1"/>
  <c r="AR107" i="1"/>
  <c r="AS65" i="1"/>
  <c r="AS107" i="1"/>
  <c r="AL107" i="1"/>
  <c r="AM104" i="1"/>
  <c r="AN104" i="1"/>
  <c r="AO104" i="1"/>
  <c r="AP104" i="1"/>
  <c r="AQ104" i="1"/>
  <c r="AR104" i="1"/>
  <c r="AS104" i="1"/>
  <c r="AL104" i="1"/>
  <c r="AB137" i="1"/>
  <c r="AC137" i="1"/>
  <c r="AD137" i="1"/>
  <c r="AE137" i="1"/>
  <c r="AF137" i="1"/>
  <c r="AG137" i="1"/>
  <c r="AC93" i="1"/>
  <c r="AD93" i="1"/>
  <c r="AE93" i="1"/>
  <c r="AF93" i="1"/>
  <c r="AA92" i="1"/>
  <c r="AH80" i="1"/>
  <c r="AH137" i="1"/>
  <c r="AA137" i="1"/>
  <c r="AB134" i="1"/>
  <c r="AC134" i="1"/>
  <c r="AD134" i="1"/>
  <c r="AE134" i="1"/>
  <c r="AF134" i="1"/>
  <c r="AG134" i="1"/>
  <c r="AH134" i="1"/>
  <c r="AA134" i="1"/>
  <c r="AB131" i="1"/>
  <c r="AC131" i="1"/>
  <c r="AD131" i="1"/>
  <c r="AE131" i="1"/>
  <c r="AF131" i="1"/>
  <c r="AG131" i="1"/>
  <c r="AH77" i="1"/>
  <c r="AH131" i="1"/>
  <c r="AA131" i="1"/>
  <c r="AB128" i="1"/>
  <c r="AC128" i="1"/>
  <c r="AD128" i="1"/>
  <c r="AE128" i="1"/>
  <c r="AF128" i="1"/>
  <c r="AG128" i="1"/>
  <c r="AH128" i="1"/>
  <c r="AA128" i="1"/>
  <c r="AB125" i="1"/>
  <c r="AC125" i="1"/>
  <c r="AD125" i="1"/>
  <c r="AE125" i="1"/>
  <c r="AF125" i="1"/>
  <c r="AG125" i="1"/>
  <c r="AH74" i="1"/>
  <c r="AH125" i="1"/>
  <c r="AA125" i="1"/>
  <c r="AB122" i="1"/>
  <c r="AC122" i="1"/>
  <c r="AD122" i="1"/>
  <c r="AE122" i="1"/>
  <c r="AF122" i="1"/>
  <c r="AG122" i="1"/>
  <c r="AH122" i="1"/>
  <c r="AA122" i="1"/>
  <c r="AB119" i="1"/>
  <c r="AC119" i="1"/>
  <c r="AD119" i="1"/>
  <c r="AE119" i="1"/>
  <c r="AF119" i="1"/>
  <c r="AG119" i="1"/>
  <c r="AH71" i="1"/>
  <c r="AH119" i="1"/>
  <c r="AA119" i="1"/>
  <c r="AB116" i="1"/>
  <c r="AC116" i="1"/>
  <c r="AD116" i="1"/>
  <c r="AE116" i="1"/>
  <c r="AF116" i="1"/>
  <c r="AG116" i="1"/>
  <c r="AH116" i="1"/>
  <c r="AA116" i="1"/>
  <c r="AB113" i="1"/>
  <c r="AC113" i="1"/>
  <c r="AD113" i="1"/>
  <c r="AE113" i="1"/>
  <c r="AF113" i="1"/>
  <c r="AG113" i="1"/>
  <c r="AH68" i="1"/>
  <c r="AH113" i="1"/>
  <c r="AA113" i="1"/>
  <c r="AB110" i="1"/>
  <c r="AC110" i="1"/>
  <c r="AD110" i="1"/>
  <c r="AE110" i="1"/>
  <c r="AF110" i="1"/>
  <c r="AG110" i="1"/>
  <c r="AH110" i="1"/>
  <c r="AA110" i="1"/>
  <c r="AB107" i="1"/>
  <c r="AC107" i="1"/>
  <c r="AD107" i="1"/>
  <c r="AE107" i="1"/>
  <c r="AF107" i="1"/>
  <c r="AG107" i="1"/>
  <c r="AH65" i="1"/>
  <c r="AH107" i="1"/>
  <c r="AA107" i="1"/>
  <c r="AB104" i="1"/>
  <c r="AC104" i="1"/>
  <c r="AD104" i="1"/>
  <c r="AE104" i="1"/>
  <c r="AF104" i="1"/>
  <c r="AG104" i="1"/>
  <c r="AH104" i="1"/>
  <c r="AA104" i="1"/>
  <c r="Q125" i="1"/>
  <c r="R125" i="1"/>
  <c r="S125" i="1"/>
  <c r="T125" i="1"/>
  <c r="U125" i="1"/>
  <c r="V125" i="1"/>
  <c r="P125" i="1"/>
  <c r="Q122" i="1"/>
  <c r="R122" i="1"/>
  <c r="S122" i="1"/>
  <c r="T122" i="1"/>
  <c r="U122" i="1"/>
  <c r="V122" i="1"/>
  <c r="P122" i="1"/>
  <c r="Q119" i="1"/>
  <c r="R119" i="1"/>
  <c r="S119" i="1"/>
  <c r="T119" i="1"/>
  <c r="U119" i="1"/>
  <c r="V119" i="1"/>
  <c r="R93" i="1"/>
  <c r="S93" i="1"/>
  <c r="T93" i="1"/>
  <c r="U93" i="1"/>
  <c r="P92" i="1"/>
  <c r="W80" i="1"/>
  <c r="W119" i="1"/>
  <c r="P119" i="1"/>
  <c r="Q116" i="1"/>
  <c r="R116" i="1"/>
  <c r="S116" i="1"/>
  <c r="T116" i="1"/>
  <c r="U116" i="1"/>
  <c r="V116" i="1"/>
  <c r="W116" i="1"/>
  <c r="P116" i="1"/>
  <c r="Q113" i="1"/>
  <c r="R113" i="1"/>
  <c r="S113" i="1"/>
  <c r="T113" i="1"/>
  <c r="U113" i="1"/>
  <c r="V113" i="1"/>
  <c r="W77" i="1"/>
  <c r="W113" i="1"/>
  <c r="P113" i="1"/>
  <c r="Q110" i="1"/>
  <c r="R110" i="1"/>
  <c r="S110" i="1"/>
  <c r="T110" i="1"/>
  <c r="U110" i="1"/>
  <c r="V110" i="1"/>
  <c r="W110" i="1"/>
  <c r="P110" i="1"/>
  <c r="Q107" i="1"/>
  <c r="R107" i="1"/>
  <c r="S107" i="1"/>
  <c r="T107" i="1"/>
  <c r="U107" i="1"/>
  <c r="V107" i="1"/>
  <c r="W74" i="1"/>
  <c r="W107" i="1"/>
  <c r="P107" i="1"/>
  <c r="Q104" i="1"/>
  <c r="R104" i="1"/>
  <c r="S104" i="1"/>
  <c r="T104" i="1"/>
  <c r="U104" i="1"/>
  <c r="V104" i="1"/>
  <c r="W104" i="1"/>
  <c r="P104" i="1"/>
  <c r="F113" i="1"/>
  <c r="G113" i="1"/>
  <c r="H113" i="1"/>
  <c r="I113" i="1"/>
  <c r="J113" i="1"/>
  <c r="K113" i="1"/>
  <c r="E113" i="1"/>
  <c r="F110" i="1"/>
  <c r="G110" i="1"/>
  <c r="H110" i="1"/>
  <c r="I110" i="1"/>
  <c r="J110" i="1"/>
  <c r="K110" i="1"/>
  <c r="E110" i="1"/>
  <c r="F107" i="1"/>
  <c r="G107" i="1"/>
  <c r="H107" i="1"/>
  <c r="I107" i="1"/>
  <c r="J107" i="1"/>
  <c r="K107" i="1"/>
  <c r="G93" i="1"/>
  <c r="H93" i="1"/>
  <c r="I93" i="1"/>
  <c r="J93" i="1"/>
  <c r="E92" i="1"/>
  <c r="L74" i="1"/>
  <c r="L107" i="1"/>
  <c r="E107" i="1"/>
  <c r="F104" i="1"/>
  <c r="G104" i="1"/>
  <c r="H104" i="1"/>
  <c r="I104" i="1"/>
  <c r="J104" i="1"/>
  <c r="K104" i="1"/>
  <c r="L104" i="1"/>
  <c r="E104" i="1"/>
  <c r="AS77" i="1"/>
  <c r="AS80" i="1"/>
  <c r="AH83" i="1"/>
  <c r="W86" i="1"/>
  <c r="W83" i="1"/>
  <c r="W125" i="1"/>
  <c r="W71" i="1"/>
  <c r="W68" i="1"/>
  <c r="W65" i="1"/>
  <c r="L86" i="1"/>
  <c r="L83" i="1"/>
  <c r="L113" i="1"/>
  <c r="L80" i="1"/>
  <c r="L77" i="1"/>
  <c r="L71" i="1"/>
  <c r="L68" i="1"/>
  <c r="L65" i="1"/>
  <c r="AS37" i="1"/>
  <c r="AS34" i="1"/>
  <c r="AS31" i="1"/>
  <c r="AS28" i="1"/>
  <c r="AS25" i="1"/>
  <c r="AS22" i="1"/>
  <c r="AS19" i="1"/>
  <c r="AS16" i="1"/>
  <c r="AC44" i="1"/>
  <c r="AD44" i="1"/>
  <c r="AE44" i="1"/>
  <c r="AF44" i="1"/>
  <c r="AA43" i="1"/>
  <c r="AH37" i="1"/>
  <c r="AH34" i="1"/>
  <c r="AH31" i="1"/>
  <c r="AH28" i="1"/>
  <c r="AH25" i="1"/>
  <c r="AH22" i="1"/>
  <c r="AH19" i="1"/>
  <c r="AH16" i="1"/>
  <c r="R44" i="1"/>
  <c r="S44" i="1"/>
  <c r="T44" i="1"/>
  <c r="U44" i="1"/>
  <c r="P43" i="1"/>
  <c r="W37" i="1"/>
  <c r="W34" i="1"/>
  <c r="W31" i="1"/>
  <c r="W28" i="1"/>
  <c r="W25" i="1"/>
  <c r="W22" i="1"/>
  <c r="W19" i="1"/>
  <c r="W16" i="1"/>
  <c r="G44" i="1"/>
  <c r="H44" i="1"/>
  <c r="I44" i="1"/>
  <c r="J44" i="1"/>
  <c r="E43" i="1"/>
  <c r="L37" i="1"/>
  <c r="L34" i="1"/>
  <c r="L31" i="1"/>
  <c r="L28" i="1"/>
  <c r="L25" i="1"/>
  <c r="L22" i="1"/>
  <c r="L19" i="1"/>
  <c r="L16" i="1"/>
  <c r="B167" i="1"/>
  <c r="B151" i="1"/>
  <c r="B170" i="1"/>
  <c r="AI167" i="1"/>
  <c r="M170" i="1"/>
  <c r="M167" i="1"/>
  <c r="AI157" i="1"/>
  <c r="AI154" i="1"/>
  <c r="AI151" i="1"/>
  <c r="X151" i="1"/>
  <c r="M154" i="1"/>
  <c r="M151" i="1"/>
  <c r="B37" i="16"/>
  <c r="C37" i="16"/>
  <c r="D37" i="16"/>
  <c r="E37" i="16"/>
  <c r="B31" i="16"/>
  <c r="C31" i="16"/>
  <c r="D31" i="16"/>
  <c r="E31" i="16"/>
  <c r="F19" i="16"/>
  <c r="F37" i="16"/>
  <c r="F13" i="16"/>
  <c r="F31" i="16"/>
  <c r="O86" i="2"/>
  <c r="O85" i="2"/>
  <c r="O84" i="2"/>
  <c r="U104" i="2"/>
  <c r="AB104" i="12"/>
  <c r="U103" i="2"/>
  <c r="AB103" i="1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AC104" i="12"/>
  <c r="Y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AC103" i="12"/>
  <c r="AA103" i="12"/>
  <c r="Z103" i="12"/>
  <c r="Y103" i="12"/>
  <c r="X103" i="12"/>
  <c r="W103" i="12"/>
  <c r="V103" i="12"/>
  <c r="U103" i="12"/>
  <c r="T103" i="12"/>
  <c r="S103" i="12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E103" i="12"/>
  <c r="D103" i="12"/>
  <c r="V102" i="12"/>
  <c r="N102" i="12"/>
  <c r="M102" i="12"/>
  <c r="L102" i="12"/>
  <c r="K102" i="12"/>
  <c r="J102" i="12"/>
  <c r="I102" i="12"/>
  <c r="H102" i="12"/>
  <c r="G102" i="12"/>
  <c r="E102" i="12"/>
  <c r="AC101" i="12"/>
  <c r="AB101" i="12"/>
  <c r="AA101" i="12"/>
  <c r="Z101" i="12"/>
  <c r="Y101" i="12"/>
  <c r="X101" i="12"/>
  <c r="W101" i="12"/>
  <c r="V101" i="12"/>
  <c r="U101" i="12"/>
  <c r="T101" i="12"/>
  <c r="S101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D101" i="12"/>
  <c r="AC100" i="12"/>
  <c r="AB100" i="12"/>
  <c r="AA100" i="12"/>
  <c r="Z100" i="12"/>
  <c r="Y100" i="12"/>
  <c r="X100" i="12"/>
  <c r="W100" i="12"/>
  <c r="V100" i="12"/>
  <c r="U100" i="12"/>
  <c r="T100" i="12"/>
  <c r="S100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E100" i="12"/>
  <c r="D100" i="12"/>
  <c r="AC99" i="12"/>
  <c r="AB99" i="12"/>
  <c r="AA99" i="12"/>
  <c r="Z99" i="12"/>
  <c r="Y99" i="12"/>
  <c r="X99" i="12"/>
  <c r="W99" i="12"/>
  <c r="V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V98" i="12"/>
  <c r="N98" i="12"/>
  <c r="M98" i="12"/>
  <c r="L98" i="12"/>
  <c r="K98" i="12"/>
  <c r="J98" i="12"/>
  <c r="I98" i="12"/>
  <c r="H98" i="12"/>
  <c r="G98" i="12"/>
  <c r="E98" i="12"/>
  <c r="V97" i="12"/>
  <c r="N97" i="12"/>
  <c r="M97" i="12"/>
  <c r="L97" i="12"/>
  <c r="K97" i="12"/>
  <c r="J97" i="12"/>
  <c r="I97" i="12"/>
  <c r="H97" i="12"/>
  <c r="G97" i="12"/>
  <c r="E97" i="12"/>
  <c r="V96" i="12"/>
  <c r="N96" i="12"/>
  <c r="M96" i="12"/>
  <c r="L96" i="12"/>
  <c r="K96" i="12"/>
  <c r="J96" i="12"/>
  <c r="I96" i="12"/>
  <c r="H96" i="12"/>
  <c r="G96" i="12"/>
  <c r="E96" i="12"/>
  <c r="AC95" i="12"/>
  <c r="AB95" i="12"/>
  <c r="AA95" i="12"/>
  <c r="Z95" i="12"/>
  <c r="Y95" i="12"/>
  <c r="X95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V94" i="12"/>
  <c r="N94" i="12"/>
  <c r="M94" i="12"/>
  <c r="L94" i="12"/>
  <c r="K94" i="12"/>
  <c r="J94" i="12"/>
  <c r="I94" i="12"/>
  <c r="H94" i="12"/>
  <c r="G94" i="12"/>
  <c r="E94" i="12"/>
  <c r="V93" i="12"/>
  <c r="N93" i="12"/>
  <c r="M93" i="12"/>
  <c r="L93" i="12"/>
  <c r="K93" i="12"/>
  <c r="J93" i="12"/>
  <c r="I93" i="12"/>
  <c r="H93" i="12"/>
  <c r="G93" i="12"/>
  <c r="E93" i="12"/>
  <c r="V92" i="12"/>
  <c r="N92" i="12"/>
  <c r="M92" i="12"/>
  <c r="L92" i="12"/>
  <c r="K92" i="12"/>
  <c r="J92" i="12"/>
  <c r="I92" i="12"/>
  <c r="H92" i="12"/>
  <c r="G92" i="12"/>
  <c r="E92" i="12"/>
  <c r="V91" i="12"/>
  <c r="N91" i="12"/>
  <c r="M91" i="12"/>
  <c r="L91" i="12"/>
  <c r="K91" i="12"/>
  <c r="J91" i="12"/>
  <c r="I91" i="12"/>
  <c r="H91" i="12"/>
  <c r="G91" i="12"/>
  <c r="E91" i="12"/>
  <c r="V90" i="12"/>
  <c r="N90" i="12"/>
  <c r="M90" i="12"/>
  <c r="L90" i="12"/>
  <c r="K90" i="12"/>
  <c r="J90" i="12"/>
  <c r="I90" i="12"/>
  <c r="H90" i="12"/>
  <c r="G90" i="12"/>
  <c r="E90" i="12"/>
  <c r="AC89" i="12"/>
  <c r="AB89" i="12"/>
  <c r="AA89" i="12"/>
  <c r="Z89" i="12"/>
  <c r="Y89" i="12"/>
  <c r="X89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V87" i="12"/>
  <c r="N87" i="12"/>
  <c r="M87" i="12"/>
  <c r="L87" i="12"/>
  <c r="K87" i="12"/>
  <c r="J87" i="12"/>
  <c r="I87" i="12"/>
  <c r="H87" i="12"/>
  <c r="G87" i="12"/>
  <c r="E87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V85" i="12"/>
  <c r="P85" i="12"/>
  <c r="N85" i="12"/>
  <c r="M85" i="12"/>
  <c r="L85" i="12"/>
  <c r="K85" i="12"/>
  <c r="J85" i="12"/>
  <c r="I85" i="12"/>
  <c r="H85" i="12"/>
  <c r="G85" i="12"/>
  <c r="E85" i="12"/>
  <c r="V84" i="12"/>
  <c r="P84" i="12"/>
  <c r="N84" i="12"/>
  <c r="M84" i="12"/>
  <c r="L84" i="12"/>
  <c r="K84" i="12"/>
  <c r="J84" i="12"/>
  <c r="I84" i="12"/>
  <c r="H84" i="12"/>
  <c r="G84" i="12"/>
  <c r="E84" i="12"/>
  <c r="AC83" i="12"/>
  <c r="AB83" i="12"/>
  <c r="AA83" i="12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V81" i="12"/>
  <c r="N81" i="12"/>
  <c r="M81" i="12"/>
  <c r="L81" i="12"/>
  <c r="K81" i="12"/>
  <c r="J81" i="12"/>
  <c r="I81" i="12"/>
  <c r="H81" i="12"/>
  <c r="G81" i="12"/>
  <c r="E81" i="12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Q102" i="2"/>
  <c r="R102" i="2"/>
  <c r="S102" i="12"/>
  <c r="S102" i="2"/>
  <c r="T102" i="12"/>
  <c r="Q103" i="2"/>
  <c r="R103" i="2"/>
  <c r="S103" i="2"/>
  <c r="Q104" i="2"/>
  <c r="R104" i="2"/>
  <c r="S104" i="2"/>
  <c r="X104" i="2"/>
  <c r="AA104" i="2"/>
  <c r="P104" i="2"/>
  <c r="W104" i="2"/>
  <c r="P103" i="2"/>
  <c r="P102" i="2"/>
  <c r="Q99" i="2"/>
  <c r="R99" i="2"/>
  <c r="S99" i="2"/>
  <c r="Q100" i="2"/>
  <c r="R100" i="2"/>
  <c r="S100" i="2"/>
  <c r="X100" i="2"/>
  <c r="AA100" i="2"/>
  <c r="Q101" i="2"/>
  <c r="R101" i="2"/>
  <c r="S101" i="2"/>
  <c r="P101" i="2"/>
  <c r="P100" i="2"/>
  <c r="P99" i="2"/>
  <c r="T99" i="2"/>
  <c r="V99" i="2"/>
  <c r="Y99" i="2"/>
  <c r="Q96" i="2"/>
  <c r="R96" i="12"/>
  <c r="R96" i="2"/>
  <c r="S96" i="12"/>
  <c r="S96" i="2"/>
  <c r="T96" i="12"/>
  <c r="Q97" i="2"/>
  <c r="R97" i="12"/>
  <c r="R97" i="2"/>
  <c r="S97" i="12"/>
  <c r="S97" i="2"/>
  <c r="T97" i="12"/>
  <c r="Q98" i="2"/>
  <c r="R98" i="12"/>
  <c r="R98" i="2"/>
  <c r="S98" i="12"/>
  <c r="S98" i="2"/>
  <c r="T98" i="12"/>
  <c r="P98" i="2"/>
  <c r="P97" i="2"/>
  <c r="T97" i="2"/>
  <c r="P96" i="2"/>
  <c r="Q93" i="2"/>
  <c r="R93" i="12"/>
  <c r="R93" i="2"/>
  <c r="S93" i="12"/>
  <c r="S93" i="2"/>
  <c r="T93" i="12"/>
  <c r="Q94" i="2"/>
  <c r="R94" i="12"/>
  <c r="R94" i="2"/>
  <c r="S94" i="2"/>
  <c r="T94" i="12"/>
  <c r="Q95" i="2"/>
  <c r="R95" i="2"/>
  <c r="S95" i="2"/>
  <c r="X95" i="2"/>
  <c r="AA95" i="2"/>
  <c r="P95" i="2"/>
  <c r="P94" i="2"/>
  <c r="T94" i="2"/>
  <c r="P93" i="2"/>
  <c r="T93" i="2"/>
  <c r="Q90" i="2"/>
  <c r="R90" i="12"/>
  <c r="R90" i="2"/>
  <c r="S90" i="12"/>
  <c r="S90" i="2"/>
  <c r="T90" i="12"/>
  <c r="Q91" i="2"/>
  <c r="R91" i="12"/>
  <c r="R91" i="2"/>
  <c r="S91" i="12"/>
  <c r="S91" i="2"/>
  <c r="T91" i="12"/>
  <c r="Q92" i="2"/>
  <c r="R92" i="2"/>
  <c r="S92" i="12"/>
  <c r="S92" i="2"/>
  <c r="T92" i="12"/>
  <c r="P92" i="2"/>
  <c r="T92" i="2"/>
  <c r="U92" i="12"/>
  <c r="P91" i="2"/>
  <c r="P90" i="2"/>
  <c r="T90" i="2"/>
  <c r="U90" i="12"/>
  <c r="Q87" i="2"/>
  <c r="P87" i="2"/>
  <c r="R87" i="2"/>
  <c r="S87" i="2"/>
  <c r="T87" i="2"/>
  <c r="S87" i="12"/>
  <c r="T87" i="12"/>
  <c r="Q88" i="2"/>
  <c r="R88" i="2"/>
  <c r="S88" i="2"/>
  <c r="X88" i="2"/>
  <c r="AA88" i="2"/>
  <c r="Q89" i="2"/>
  <c r="R89" i="2"/>
  <c r="S89" i="2"/>
  <c r="P89" i="2"/>
  <c r="P88" i="2"/>
  <c r="W88" i="2"/>
  <c r="Z88" i="2"/>
  <c r="Q84" i="2"/>
  <c r="R84" i="2"/>
  <c r="S84" i="12"/>
  <c r="S84" i="2"/>
  <c r="T84" i="12"/>
  <c r="Q85" i="2"/>
  <c r="R85" i="2"/>
  <c r="S85" i="12"/>
  <c r="S85" i="2"/>
  <c r="T85" i="12"/>
  <c r="Q86" i="2"/>
  <c r="R86" i="2"/>
  <c r="S86" i="2"/>
  <c r="P86" i="2"/>
  <c r="P85" i="2"/>
  <c r="P84" i="2"/>
  <c r="Q81" i="2"/>
  <c r="R81" i="2"/>
  <c r="S81" i="12"/>
  <c r="S81" i="2"/>
  <c r="T81" i="12"/>
  <c r="Q82" i="2"/>
  <c r="R82" i="2"/>
  <c r="S82" i="2"/>
  <c r="X82" i="2"/>
  <c r="AA82" i="2"/>
  <c r="Q83" i="2"/>
  <c r="R83" i="2"/>
  <c r="S83" i="2"/>
  <c r="P83" i="2"/>
  <c r="P82" i="2"/>
  <c r="P81" i="2"/>
  <c r="T81" i="2"/>
  <c r="O104" i="2"/>
  <c r="O103" i="2"/>
  <c r="N104" i="2"/>
  <c r="N103" i="2"/>
  <c r="O102" i="2"/>
  <c r="P102" i="12"/>
  <c r="N102" i="2"/>
  <c r="O102" i="12"/>
  <c r="O101" i="2"/>
  <c r="O100" i="2"/>
  <c r="O99" i="2"/>
  <c r="N101" i="2"/>
  <c r="N100" i="2"/>
  <c r="N99" i="2"/>
  <c r="O98" i="2"/>
  <c r="P98" i="12"/>
  <c r="O97" i="2"/>
  <c r="P97" i="12"/>
  <c r="O96" i="2"/>
  <c r="P96" i="12"/>
  <c r="N98" i="2"/>
  <c r="O98" i="12"/>
  <c r="N97" i="2"/>
  <c r="O97" i="12"/>
  <c r="N96" i="2"/>
  <c r="O96" i="12"/>
  <c r="O95" i="2"/>
  <c r="O94" i="2"/>
  <c r="P94" i="12"/>
  <c r="O93" i="2"/>
  <c r="P93" i="12"/>
  <c r="N95" i="2"/>
  <c r="N94" i="2"/>
  <c r="O94" i="12"/>
  <c r="N93" i="2"/>
  <c r="O92" i="2"/>
  <c r="P92" i="12"/>
  <c r="O91" i="2"/>
  <c r="P91" i="12"/>
  <c r="O90" i="2"/>
  <c r="P90" i="12"/>
  <c r="N92" i="2"/>
  <c r="O92" i="12"/>
  <c r="N91" i="2"/>
  <c r="O91" i="12"/>
  <c r="N90" i="2"/>
  <c r="O90" i="12"/>
  <c r="O89" i="2"/>
  <c r="O88" i="2"/>
  <c r="O87" i="2"/>
  <c r="P87" i="12"/>
  <c r="N89" i="2"/>
  <c r="N88" i="2"/>
  <c r="N87" i="2"/>
  <c r="N86" i="2"/>
  <c r="N85" i="2"/>
  <c r="O85" i="12"/>
  <c r="N84" i="2"/>
  <c r="O84" i="12"/>
  <c r="X87" i="2"/>
  <c r="Y87" i="12"/>
  <c r="X89" i="2"/>
  <c r="AA89" i="2"/>
  <c r="X91" i="2"/>
  <c r="X96" i="2"/>
  <c r="Y96" i="12"/>
  <c r="X97" i="2"/>
  <c r="Y97" i="12"/>
  <c r="W81" i="2"/>
  <c r="X81" i="12"/>
  <c r="W83" i="2"/>
  <c r="Z83" i="2"/>
  <c r="W86" i="2"/>
  <c r="Z86" i="2"/>
  <c r="W87" i="2"/>
  <c r="X87" i="12"/>
  <c r="W89" i="2"/>
  <c r="Z89" i="2"/>
  <c r="W93" i="2"/>
  <c r="X93" i="12"/>
  <c r="W94" i="2"/>
  <c r="X94" i="12"/>
  <c r="W99" i="2"/>
  <c r="Z99" i="2"/>
  <c r="W101" i="2"/>
  <c r="Z101" i="2"/>
  <c r="W103" i="2"/>
  <c r="Z103" i="2"/>
  <c r="Z104" i="2"/>
  <c r="T83" i="2"/>
  <c r="V83" i="2"/>
  <c r="Y83" i="2"/>
  <c r="T104" i="2"/>
  <c r="V104" i="2"/>
  <c r="Y104" i="2"/>
  <c r="O83" i="2"/>
  <c r="O82" i="2"/>
  <c r="O81" i="2"/>
  <c r="P81" i="12"/>
  <c r="N83" i="2"/>
  <c r="N82" i="2"/>
  <c r="N81" i="2"/>
  <c r="C104" i="2"/>
  <c r="AB104" i="2"/>
  <c r="C103" i="2"/>
  <c r="AB103" i="2"/>
  <c r="C102" i="2"/>
  <c r="F102" i="12"/>
  <c r="C101" i="2"/>
  <c r="AB101" i="2"/>
  <c r="C100" i="2"/>
  <c r="AB100" i="2"/>
  <c r="C99" i="2"/>
  <c r="AB99" i="2"/>
  <c r="C98" i="2"/>
  <c r="F98" i="12"/>
  <c r="C97" i="2"/>
  <c r="F97" i="12"/>
  <c r="C96" i="2"/>
  <c r="F96" i="12"/>
  <c r="C95" i="2"/>
  <c r="AB95" i="2"/>
  <c r="C94" i="2"/>
  <c r="F94" i="12"/>
  <c r="C93" i="2"/>
  <c r="F93" i="12"/>
  <c r="C91" i="2"/>
  <c r="F91" i="12"/>
  <c r="C92" i="2"/>
  <c r="F92" i="12"/>
  <c r="C90" i="2"/>
  <c r="F90" i="12"/>
  <c r="C89" i="2"/>
  <c r="AB89" i="2"/>
  <c r="C88" i="2"/>
  <c r="AB88" i="2"/>
  <c r="C87" i="2"/>
  <c r="F87" i="12"/>
  <c r="C86" i="2"/>
  <c r="AB86" i="2"/>
  <c r="C85" i="2"/>
  <c r="AB85" i="2"/>
  <c r="C84" i="2"/>
  <c r="F84" i="12"/>
  <c r="C81" i="2"/>
  <c r="F81" i="12"/>
  <c r="C83" i="2"/>
  <c r="AB83" i="2"/>
  <c r="C82" i="2"/>
  <c r="AB82" i="2"/>
  <c r="A104" i="2"/>
  <c r="A103" i="2"/>
  <c r="A102" i="2"/>
  <c r="D102" i="12"/>
  <c r="A101" i="2"/>
  <c r="A100" i="2"/>
  <c r="A99" i="2"/>
  <c r="A98" i="2"/>
  <c r="D98" i="12"/>
  <c r="A97" i="2"/>
  <c r="D97" i="12"/>
  <c r="A96" i="2"/>
  <c r="D96" i="12"/>
  <c r="A95" i="2"/>
  <c r="A94" i="2"/>
  <c r="D94" i="12"/>
  <c r="A93" i="2"/>
  <c r="D93" i="12"/>
  <c r="A92" i="2"/>
  <c r="D92" i="12"/>
  <c r="A91" i="2"/>
  <c r="D91" i="12"/>
  <c r="A90" i="2"/>
  <c r="D90" i="12"/>
  <c r="A89" i="2"/>
  <c r="A88" i="2"/>
  <c r="A87" i="2"/>
  <c r="D87" i="12"/>
  <c r="A86" i="2"/>
  <c r="A85" i="2"/>
  <c r="D85" i="12"/>
  <c r="A84" i="2"/>
  <c r="D84" i="12"/>
  <c r="A83" i="2"/>
  <c r="A82" i="2"/>
  <c r="A81" i="2"/>
  <c r="D81" i="12"/>
  <c r="A9" i="2"/>
  <c r="C9" i="2"/>
  <c r="AB9" i="2"/>
  <c r="N9" i="2"/>
  <c r="O9" i="2"/>
  <c r="P9" i="2"/>
  <c r="W9" i="2"/>
  <c r="Q9" i="2"/>
  <c r="R9" i="2"/>
  <c r="S9" i="2"/>
  <c r="U9" i="2"/>
  <c r="T9" i="4"/>
  <c r="A10" i="2"/>
  <c r="C10" i="2"/>
  <c r="AB10" i="2"/>
  <c r="N10" i="2"/>
  <c r="O10" i="2"/>
  <c r="P10" i="2"/>
  <c r="W10" i="2"/>
  <c r="Q10" i="2"/>
  <c r="U10" i="2"/>
  <c r="R10" i="4"/>
  <c r="R10" i="2"/>
  <c r="S10" i="2"/>
  <c r="A11" i="2"/>
  <c r="C11" i="2"/>
  <c r="N11" i="2"/>
  <c r="O11" i="2"/>
  <c r="P11" i="2"/>
  <c r="Q11" i="2"/>
  <c r="R11" i="2"/>
  <c r="S11" i="2"/>
  <c r="U11" i="2"/>
  <c r="G11" i="4"/>
  <c r="AB11" i="2"/>
  <c r="A12" i="2"/>
  <c r="C12" i="2"/>
  <c r="AB12" i="2"/>
  <c r="N12" i="2"/>
  <c r="O12" i="2"/>
  <c r="P12" i="2"/>
  <c r="W12" i="2"/>
  <c r="Q12" i="2"/>
  <c r="R12" i="2"/>
  <c r="S12" i="2"/>
  <c r="U12" i="2"/>
  <c r="G12" i="4"/>
  <c r="A13" i="2"/>
  <c r="C13" i="2"/>
  <c r="AB13" i="2"/>
  <c r="N13" i="2"/>
  <c r="O13" i="2"/>
  <c r="P13" i="2"/>
  <c r="W13" i="2"/>
  <c r="Q13" i="2"/>
  <c r="R13" i="2"/>
  <c r="S13" i="2"/>
  <c r="U13" i="2"/>
  <c r="E13" i="4"/>
  <c r="A14" i="2"/>
  <c r="C14" i="2"/>
  <c r="AB14" i="2"/>
  <c r="N14" i="2"/>
  <c r="O14" i="2"/>
  <c r="P14" i="2"/>
  <c r="W14" i="2"/>
  <c r="Q14" i="2"/>
  <c r="R14" i="2"/>
  <c r="S14" i="2"/>
  <c r="U14" i="2"/>
  <c r="A15" i="2"/>
  <c r="C15" i="2"/>
  <c r="AB15" i="2"/>
  <c r="N15" i="2"/>
  <c r="O15" i="2"/>
  <c r="P15" i="2"/>
  <c r="W15" i="2"/>
  <c r="Q15" i="2"/>
  <c r="R15" i="2"/>
  <c r="S15" i="2"/>
  <c r="U15" i="2"/>
  <c r="A16" i="2"/>
  <c r="C16" i="2"/>
  <c r="AB16" i="2"/>
  <c r="N16" i="2"/>
  <c r="O16" i="2"/>
  <c r="P16" i="2"/>
  <c r="Q16" i="2"/>
  <c r="R16" i="2"/>
  <c r="S16" i="2"/>
  <c r="U16" i="2"/>
  <c r="AB16" i="10"/>
  <c r="W16" i="2"/>
  <c r="Z16" i="2"/>
  <c r="A17" i="2"/>
  <c r="C17" i="2"/>
  <c r="AB17" i="2"/>
  <c r="N17" i="2"/>
  <c r="O17" i="2"/>
  <c r="P17" i="2"/>
  <c r="W17" i="2"/>
  <c r="Z17" i="2"/>
  <c r="Q17" i="2"/>
  <c r="R17" i="2"/>
  <c r="S17" i="2"/>
  <c r="U17" i="2"/>
  <c r="E17" i="4"/>
  <c r="A18" i="2"/>
  <c r="C18" i="2"/>
  <c r="AB18" i="2"/>
  <c r="N18" i="2"/>
  <c r="O18" i="2"/>
  <c r="P18" i="2"/>
  <c r="W18" i="2"/>
  <c r="Z18" i="2"/>
  <c r="Q18" i="2"/>
  <c r="R18" i="2"/>
  <c r="S18" i="2"/>
  <c r="U18" i="2"/>
  <c r="A19" i="2"/>
  <c r="C19" i="2"/>
  <c r="AB19" i="2"/>
  <c r="U19" i="2"/>
  <c r="AC19" i="10"/>
  <c r="D9" i="10"/>
  <c r="B9" i="10"/>
  <c r="A9" i="10"/>
  <c r="D10" i="10"/>
  <c r="B10" i="10"/>
  <c r="A10" i="10"/>
  <c r="D11" i="10"/>
  <c r="B11" i="10"/>
  <c r="A11" i="10"/>
  <c r="D12" i="10"/>
  <c r="B12" i="10"/>
  <c r="A12" i="10"/>
  <c r="D13" i="10"/>
  <c r="B13" i="10"/>
  <c r="A13" i="10"/>
  <c r="D14" i="10"/>
  <c r="B14" i="10"/>
  <c r="A14" i="10"/>
  <c r="D15" i="10"/>
  <c r="B15" i="10"/>
  <c r="A15" i="10"/>
  <c r="D16" i="10"/>
  <c r="B16" i="10"/>
  <c r="A16" i="10"/>
  <c r="D17" i="10"/>
  <c r="B17" i="10"/>
  <c r="A17" i="10"/>
  <c r="D18" i="10"/>
  <c r="B18" i="10"/>
  <c r="A18" i="10"/>
  <c r="D19" i="10"/>
  <c r="B19" i="10"/>
  <c r="A19" i="10"/>
  <c r="U20" i="2"/>
  <c r="A20" i="2"/>
  <c r="D20" i="10"/>
  <c r="B20" i="10"/>
  <c r="A20" i="10"/>
  <c r="U21" i="2"/>
  <c r="D21" i="10"/>
  <c r="B21" i="10"/>
  <c r="A21" i="10"/>
  <c r="U22" i="2"/>
  <c r="A22" i="2"/>
  <c r="D22" i="10"/>
  <c r="B22" i="10"/>
  <c r="A22" i="10"/>
  <c r="U23" i="2"/>
  <c r="D23" i="10"/>
  <c r="B23" i="10"/>
  <c r="A23" i="10"/>
  <c r="U24" i="2"/>
  <c r="D24" i="10"/>
  <c r="B24" i="10"/>
  <c r="A24" i="10"/>
  <c r="U25" i="2"/>
  <c r="D25" i="10"/>
  <c r="B25" i="10"/>
  <c r="A25" i="10"/>
  <c r="U26" i="2"/>
  <c r="D26" i="10"/>
  <c r="B26" i="10"/>
  <c r="A26" i="10"/>
  <c r="U27" i="2"/>
  <c r="A27" i="2"/>
  <c r="D27" i="10"/>
  <c r="B27" i="10"/>
  <c r="A27" i="10"/>
  <c r="U28" i="2"/>
  <c r="D28" i="10"/>
  <c r="B28" i="10"/>
  <c r="A28" i="10"/>
  <c r="U29" i="2"/>
  <c r="A29" i="2"/>
  <c r="D29" i="10"/>
  <c r="B29" i="10"/>
  <c r="A29" i="10"/>
  <c r="U30" i="2"/>
  <c r="D30" i="10"/>
  <c r="B30" i="10"/>
  <c r="A30" i="10"/>
  <c r="U31" i="2"/>
  <c r="D31" i="10"/>
  <c r="B31" i="10"/>
  <c r="A31" i="10"/>
  <c r="U32" i="2"/>
  <c r="A32" i="2"/>
  <c r="D32" i="10"/>
  <c r="B32" i="10"/>
  <c r="A32" i="10"/>
  <c r="U33" i="2"/>
  <c r="A33" i="2"/>
  <c r="D33" i="10"/>
  <c r="B33" i="10"/>
  <c r="A33" i="10"/>
  <c r="U34" i="2"/>
  <c r="D34" i="10"/>
  <c r="B34" i="10"/>
  <c r="A34" i="10"/>
  <c r="U35" i="2"/>
  <c r="D35" i="10"/>
  <c r="B35" i="10"/>
  <c r="A35" i="10"/>
  <c r="U36" i="2"/>
  <c r="D36" i="10"/>
  <c r="B36" i="10"/>
  <c r="A36" i="10"/>
  <c r="U37" i="2"/>
  <c r="D37" i="10"/>
  <c r="B37" i="10"/>
  <c r="A37" i="10"/>
  <c r="U38" i="2"/>
  <c r="A38" i="2"/>
  <c r="D38" i="10"/>
  <c r="B38" i="10"/>
  <c r="A38" i="10"/>
  <c r="U39" i="2"/>
  <c r="A39" i="2"/>
  <c r="D39" i="10"/>
  <c r="B39" i="10"/>
  <c r="A39" i="10"/>
  <c r="U40" i="2"/>
  <c r="A40" i="2"/>
  <c r="D40" i="10"/>
  <c r="B40" i="10"/>
  <c r="A40" i="10"/>
  <c r="U41" i="2"/>
  <c r="A41" i="2"/>
  <c r="D41" i="10"/>
  <c r="B41" i="10"/>
  <c r="A41" i="10"/>
  <c r="U42" i="2"/>
  <c r="A42" i="2"/>
  <c r="D42" i="10"/>
  <c r="B42" i="10"/>
  <c r="A42" i="10"/>
  <c r="U43" i="2"/>
  <c r="D43" i="10"/>
  <c r="B43" i="10"/>
  <c r="A43" i="10"/>
  <c r="U44" i="2"/>
  <c r="A44" i="2"/>
  <c r="D44" i="10"/>
  <c r="B44" i="10"/>
  <c r="A44" i="10"/>
  <c r="U45" i="2"/>
  <c r="A45" i="2"/>
  <c r="D45" i="10"/>
  <c r="B45" i="10"/>
  <c r="A45" i="10"/>
  <c r="U46" i="2"/>
  <c r="A46" i="2"/>
  <c r="D46" i="10"/>
  <c r="B46" i="10"/>
  <c r="A46" i="10"/>
  <c r="U47" i="2"/>
  <c r="A47" i="2"/>
  <c r="D47" i="10"/>
  <c r="B47" i="10"/>
  <c r="A47" i="10"/>
  <c r="U48" i="2"/>
  <c r="D48" i="10"/>
  <c r="B48" i="10"/>
  <c r="A48" i="10"/>
  <c r="U49" i="2"/>
  <c r="A49" i="2"/>
  <c r="D49" i="10"/>
  <c r="B49" i="10"/>
  <c r="A49" i="10"/>
  <c r="U50" i="2"/>
  <c r="D50" i="10"/>
  <c r="B50" i="10"/>
  <c r="A50" i="10"/>
  <c r="U51" i="2"/>
  <c r="A51" i="2"/>
  <c r="D51" i="10"/>
  <c r="B51" i="10"/>
  <c r="A51" i="10"/>
  <c r="U52" i="2"/>
  <c r="A52" i="2"/>
  <c r="D52" i="10"/>
  <c r="B52" i="10"/>
  <c r="A52" i="10"/>
  <c r="U53" i="2"/>
  <c r="D53" i="10"/>
  <c r="B53" i="10"/>
  <c r="A53" i="10"/>
  <c r="U54" i="2"/>
  <c r="D54" i="10"/>
  <c r="B54" i="10"/>
  <c r="A54" i="10"/>
  <c r="U55" i="2"/>
  <c r="A55" i="2"/>
  <c r="D55" i="10"/>
  <c r="B55" i="10"/>
  <c r="A55" i="10"/>
  <c r="U56" i="2"/>
  <c r="A56" i="2"/>
  <c r="D56" i="10"/>
  <c r="B56" i="10"/>
  <c r="A56" i="10"/>
  <c r="U57" i="2"/>
  <c r="D57" i="10"/>
  <c r="B57" i="10"/>
  <c r="A57" i="10"/>
  <c r="U58" i="2"/>
  <c r="A58" i="2"/>
  <c r="D58" i="10"/>
  <c r="B58" i="10"/>
  <c r="A58" i="10"/>
  <c r="U59" i="2"/>
  <c r="D59" i="10"/>
  <c r="B59" i="10"/>
  <c r="A59" i="10"/>
  <c r="U60" i="2"/>
  <c r="D60" i="10"/>
  <c r="B60" i="10"/>
  <c r="A60" i="10"/>
  <c r="U61" i="2"/>
  <c r="A61" i="2"/>
  <c r="D61" i="10"/>
  <c r="B61" i="10"/>
  <c r="A61" i="10"/>
  <c r="U62" i="2"/>
  <c r="D62" i="10"/>
  <c r="B62" i="10"/>
  <c r="A62" i="10"/>
  <c r="U63" i="2"/>
  <c r="D63" i="10"/>
  <c r="B63" i="10"/>
  <c r="A63" i="10"/>
  <c r="U64" i="2"/>
  <c r="D64" i="10"/>
  <c r="B64" i="10"/>
  <c r="A64" i="10"/>
  <c r="U65" i="2"/>
  <c r="D65" i="10"/>
  <c r="B65" i="10"/>
  <c r="A65" i="10"/>
  <c r="U66" i="2"/>
  <c r="D66" i="10"/>
  <c r="B66" i="10"/>
  <c r="A66" i="10"/>
  <c r="U67" i="2"/>
  <c r="A67" i="2"/>
  <c r="D67" i="10"/>
  <c r="B67" i="10"/>
  <c r="A67" i="10"/>
  <c r="U68" i="2"/>
  <c r="A68" i="2"/>
  <c r="D68" i="10"/>
  <c r="B68" i="10"/>
  <c r="A68" i="10"/>
  <c r="U69" i="2"/>
  <c r="D69" i="10"/>
  <c r="B69" i="10"/>
  <c r="A69" i="10"/>
  <c r="U70" i="2"/>
  <c r="D70" i="10"/>
  <c r="B70" i="10"/>
  <c r="A70" i="10"/>
  <c r="U71" i="2"/>
  <c r="D71" i="10"/>
  <c r="B71" i="10"/>
  <c r="A71" i="10"/>
  <c r="U72" i="2"/>
  <c r="D72" i="10"/>
  <c r="B72" i="10"/>
  <c r="A72" i="10"/>
  <c r="U73" i="2"/>
  <c r="D73" i="10"/>
  <c r="B73" i="10"/>
  <c r="A73" i="10"/>
  <c r="U74" i="2"/>
  <c r="D74" i="10"/>
  <c r="B74" i="10"/>
  <c r="A74" i="10"/>
  <c r="U75" i="2"/>
  <c r="D75" i="10"/>
  <c r="B75" i="10"/>
  <c r="A75" i="10"/>
  <c r="U76" i="2"/>
  <c r="D76" i="10"/>
  <c r="B76" i="10"/>
  <c r="A76" i="10"/>
  <c r="U77" i="2"/>
  <c r="D77" i="10"/>
  <c r="B77" i="10"/>
  <c r="A77" i="10"/>
  <c r="U78" i="2"/>
  <c r="D78" i="10"/>
  <c r="B78" i="10"/>
  <c r="A78" i="10"/>
  <c r="U79" i="2"/>
  <c r="D79" i="10"/>
  <c r="B79" i="10"/>
  <c r="A79" i="10"/>
  <c r="U80" i="2"/>
  <c r="D80" i="10"/>
  <c r="B80" i="10"/>
  <c r="A80" i="10"/>
  <c r="B81" i="10"/>
  <c r="A81" i="10"/>
  <c r="B82" i="10"/>
  <c r="A82" i="10"/>
  <c r="B83" i="10"/>
  <c r="A83" i="10"/>
  <c r="B84" i="10"/>
  <c r="A84" i="10"/>
  <c r="B85" i="10"/>
  <c r="A85" i="10"/>
  <c r="B86" i="10"/>
  <c r="A86" i="10"/>
  <c r="B87" i="10"/>
  <c r="A87" i="10"/>
  <c r="B88" i="10"/>
  <c r="A88" i="10"/>
  <c r="B89" i="10"/>
  <c r="A89" i="10"/>
  <c r="B90" i="10"/>
  <c r="A90" i="10"/>
  <c r="B91" i="10"/>
  <c r="A91" i="10"/>
  <c r="B92" i="10"/>
  <c r="A92" i="10"/>
  <c r="B93" i="10"/>
  <c r="A93" i="10"/>
  <c r="B94" i="10"/>
  <c r="A94" i="10"/>
  <c r="B95" i="10"/>
  <c r="A95" i="10"/>
  <c r="B96" i="10"/>
  <c r="A96" i="10"/>
  <c r="B97" i="10"/>
  <c r="A97" i="10"/>
  <c r="B98" i="10"/>
  <c r="A98" i="10"/>
  <c r="B99" i="10"/>
  <c r="A99" i="10"/>
  <c r="B100" i="10"/>
  <c r="A100" i="10"/>
  <c r="B101" i="10"/>
  <c r="A101" i="10"/>
  <c r="B102" i="10"/>
  <c r="A102" i="10"/>
  <c r="B103" i="10"/>
  <c r="A103" i="10"/>
  <c r="B104" i="10"/>
  <c r="A104" i="10"/>
  <c r="AC109" i="10"/>
  <c r="N19" i="2"/>
  <c r="O19" i="2"/>
  <c r="P19" i="2"/>
  <c r="W19" i="2"/>
  <c r="Z19" i="2"/>
  <c r="Q19" i="2"/>
  <c r="R19" i="2"/>
  <c r="S19" i="2"/>
  <c r="C20" i="2"/>
  <c r="AB20" i="2"/>
  <c r="AC20" i="10"/>
  <c r="B110" i="10"/>
  <c r="AC110" i="10"/>
  <c r="N20" i="2"/>
  <c r="O20" i="2"/>
  <c r="P20" i="2"/>
  <c r="W20" i="2"/>
  <c r="Q20" i="2"/>
  <c r="R20" i="2"/>
  <c r="S20" i="2"/>
  <c r="A21" i="2"/>
  <c r="C21" i="2"/>
  <c r="AB21" i="2"/>
  <c r="AC21" i="4"/>
  <c r="D9" i="4"/>
  <c r="B9" i="4"/>
  <c r="A9" i="4"/>
  <c r="D10" i="4"/>
  <c r="B10" i="4"/>
  <c r="A10" i="4"/>
  <c r="D11" i="4"/>
  <c r="B11" i="4"/>
  <c r="A11" i="4"/>
  <c r="D12" i="4"/>
  <c r="B12" i="4"/>
  <c r="A12" i="4"/>
  <c r="D13" i="4"/>
  <c r="B13" i="4"/>
  <c r="A13" i="4"/>
  <c r="D14" i="4"/>
  <c r="B14" i="4"/>
  <c r="A14" i="4"/>
  <c r="D15" i="4"/>
  <c r="B15" i="4"/>
  <c r="A15" i="4"/>
  <c r="D16" i="4"/>
  <c r="B16" i="4"/>
  <c r="A16" i="4"/>
  <c r="D17" i="4"/>
  <c r="B17" i="4"/>
  <c r="A17" i="4"/>
  <c r="D18" i="4"/>
  <c r="B18" i="4"/>
  <c r="A18" i="4"/>
  <c r="D19" i="4"/>
  <c r="B19" i="4"/>
  <c r="A19" i="4"/>
  <c r="D20" i="4"/>
  <c r="B20" i="4"/>
  <c r="A20" i="4"/>
  <c r="D21" i="4"/>
  <c r="B21" i="4"/>
  <c r="A21" i="4"/>
  <c r="D22" i="4"/>
  <c r="B22" i="4"/>
  <c r="A22" i="4"/>
  <c r="D23" i="4"/>
  <c r="B23" i="4"/>
  <c r="A23" i="4"/>
  <c r="D24" i="4"/>
  <c r="B24" i="4"/>
  <c r="A24" i="4"/>
  <c r="D25" i="4"/>
  <c r="B25" i="4"/>
  <c r="A25" i="4"/>
  <c r="D26" i="4"/>
  <c r="B26" i="4"/>
  <c r="A26" i="4"/>
  <c r="D27" i="4"/>
  <c r="B27" i="4"/>
  <c r="A27" i="4"/>
  <c r="A28" i="2"/>
  <c r="D28" i="4"/>
  <c r="B28" i="4"/>
  <c r="A28" i="4"/>
  <c r="D29" i="4"/>
  <c r="B29" i="4"/>
  <c r="A29" i="4"/>
  <c r="D30" i="4"/>
  <c r="B30" i="4"/>
  <c r="A30" i="4"/>
  <c r="A31" i="2"/>
  <c r="D31" i="4"/>
  <c r="B31" i="4"/>
  <c r="A31" i="4"/>
  <c r="D32" i="4"/>
  <c r="B32" i="4"/>
  <c r="A32" i="4"/>
  <c r="D33" i="4"/>
  <c r="B33" i="4"/>
  <c r="A33" i="4"/>
  <c r="D34" i="4"/>
  <c r="B34" i="4"/>
  <c r="A34" i="4"/>
  <c r="D35" i="4"/>
  <c r="B35" i="4"/>
  <c r="A35" i="4"/>
  <c r="A36" i="2"/>
  <c r="D36" i="4"/>
  <c r="B36" i="4"/>
  <c r="A36" i="4"/>
  <c r="D37" i="4"/>
  <c r="B37" i="4"/>
  <c r="A37" i="4"/>
  <c r="D38" i="4"/>
  <c r="B38" i="4"/>
  <c r="A38" i="4"/>
  <c r="D39" i="4"/>
  <c r="B39" i="4"/>
  <c r="A39" i="4"/>
  <c r="D40" i="4"/>
  <c r="B40" i="4"/>
  <c r="A40" i="4"/>
  <c r="D41" i="4"/>
  <c r="B41" i="4"/>
  <c r="A41" i="4"/>
  <c r="D42" i="4"/>
  <c r="B42" i="4"/>
  <c r="A42" i="4"/>
  <c r="D43" i="4"/>
  <c r="B43" i="4"/>
  <c r="A43" i="4"/>
  <c r="D44" i="4"/>
  <c r="B44" i="4"/>
  <c r="A44" i="4"/>
  <c r="D45" i="4"/>
  <c r="B45" i="4"/>
  <c r="A45" i="4"/>
  <c r="D46" i="4"/>
  <c r="B46" i="4"/>
  <c r="A46" i="4"/>
  <c r="D47" i="4"/>
  <c r="B47" i="4"/>
  <c r="A47" i="4"/>
  <c r="D48" i="4"/>
  <c r="B48" i="4"/>
  <c r="A48" i="4"/>
  <c r="D49" i="4"/>
  <c r="B49" i="4"/>
  <c r="A49" i="4"/>
  <c r="D50" i="4"/>
  <c r="B50" i="4"/>
  <c r="A50" i="4"/>
  <c r="D51" i="4"/>
  <c r="B51" i="4"/>
  <c r="A51" i="4"/>
  <c r="D52" i="4"/>
  <c r="B52" i="4"/>
  <c r="A52" i="4"/>
  <c r="D53" i="4"/>
  <c r="B53" i="4"/>
  <c r="A53" i="4"/>
  <c r="D54" i="4"/>
  <c r="B54" i="4"/>
  <c r="A54" i="4"/>
  <c r="D55" i="4"/>
  <c r="B55" i="4"/>
  <c r="A55" i="4"/>
  <c r="D56" i="4"/>
  <c r="B56" i="4"/>
  <c r="A56" i="4"/>
  <c r="D57" i="4"/>
  <c r="B57" i="4"/>
  <c r="A57" i="4"/>
  <c r="D58" i="4"/>
  <c r="B58" i="4"/>
  <c r="A58" i="4"/>
  <c r="D59" i="4"/>
  <c r="B59" i="4"/>
  <c r="A59" i="4"/>
  <c r="D60" i="4"/>
  <c r="B60" i="4"/>
  <c r="A60" i="4"/>
  <c r="D61" i="4"/>
  <c r="B61" i="4"/>
  <c r="A61" i="4"/>
  <c r="D62" i="4"/>
  <c r="B62" i="4"/>
  <c r="A62" i="4"/>
  <c r="D63" i="4"/>
  <c r="B63" i="4"/>
  <c r="A63" i="4"/>
  <c r="D64" i="4"/>
  <c r="B64" i="4"/>
  <c r="A64" i="4"/>
  <c r="D65" i="4"/>
  <c r="B65" i="4"/>
  <c r="A65" i="4"/>
  <c r="D66" i="4"/>
  <c r="B66" i="4"/>
  <c r="A66" i="4"/>
  <c r="D67" i="4"/>
  <c r="B67" i="4"/>
  <c r="A67" i="4"/>
  <c r="D68" i="4"/>
  <c r="B68" i="4"/>
  <c r="A68" i="4"/>
  <c r="D69" i="4"/>
  <c r="B69" i="4"/>
  <c r="A69" i="4"/>
  <c r="D70" i="4"/>
  <c r="B70" i="4"/>
  <c r="A70" i="4"/>
  <c r="D71" i="4"/>
  <c r="B71" i="4"/>
  <c r="A71" i="4"/>
  <c r="D72" i="4"/>
  <c r="B72" i="4"/>
  <c r="A72" i="4"/>
  <c r="D73" i="4"/>
  <c r="B73" i="4"/>
  <c r="A73" i="4"/>
  <c r="D74" i="4"/>
  <c r="B74" i="4"/>
  <c r="A74" i="4"/>
  <c r="D75" i="4"/>
  <c r="B75" i="4"/>
  <c r="A75" i="4"/>
  <c r="D76" i="4"/>
  <c r="B76" i="4"/>
  <c r="A76" i="4"/>
  <c r="D77" i="4"/>
  <c r="B77" i="4"/>
  <c r="A77" i="4"/>
  <c r="D78" i="4"/>
  <c r="B78" i="4"/>
  <c r="A78" i="4"/>
  <c r="D79" i="4"/>
  <c r="B79" i="4"/>
  <c r="A79" i="4"/>
  <c r="D80" i="4"/>
  <c r="B80" i="4"/>
  <c r="A80" i="4"/>
  <c r="B81" i="4"/>
  <c r="A81" i="4"/>
  <c r="B82" i="4"/>
  <c r="A82" i="4"/>
  <c r="B83" i="4"/>
  <c r="A83" i="4"/>
  <c r="B84" i="4"/>
  <c r="A84" i="4"/>
  <c r="B85" i="4"/>
  <c r="A85" i="4"/>
  <c r="B86" i="4"/>
  <c r="A86" i="4"/>
  <c r="B87" i="4"/>
  <c r="A87" i="4"/>
  <c r="B88" i="4"/>
  <c r="A88" i="4"/>
  <c r="B89" i="4"/>
  <c r="A89" i="4"/>
  <c r="B90" i="4"/>
  <c r="A90" i="4"/>
  <c r="B91" i="4"/>
  <c r="A91" i="4"/>
  <c r="B92" i="4"/>
  <c r="A92" i="4"/>
  <c r="B93" i="4"/>
  <c r="A93" i="4"/>
  <c r="B94" i="4"/>
  <c r="A94" i="4"/>
  <c r="B95" i="4"/>
  <c r="A95" i="4"/>
  <c r="B96" i="4"/>
  <c r="A96" i="4"/>
  <c r="B97" i="4"/>
  <c r="A97" i="4"/>
  <c r="B98" i="4"/>
  <c r="A98" i="4"/>
  <c r="B99" i="4"/>
  <c r="A99" i="4"/>
  <c r="B100" i="4"/>
  <c r="A100" i="4"/>
  <c r="B101" i="4"/>
  <c r="A101" i="4"/>
  <c r="B102" i="4"/>
  <c r="A102" i="4"/>
  <c r="B103" i="4"/>
  <c r="A103" i="4"/>
  <c r="B104" i="4"/>
  <c r="A104" i="4"/>
  <c r="B110" i="4"/>
  <c r="B111" i="4"/>
  <c r="B112" i="4"/>
  <c r="B113" i="4"/>
  <c r="B114" i="4"/>
  <c r="B115" i="4"/>
  <c r="B116" i="4"/>
  <c r="AC116" i="4"/>
  <c r="N21" i="2"/>
  <c r="O21" i="2"/>
  <c r="P21" i="2"/>
  <c r="Q21" i="2"/>
  <c r="R21" i="2"/>
  <c r="S21" i="2"/>
  <c r="C22" i="2"/>
  <c r="AB22" i="2"/>
  <c r="N22" i="2"/>
  <c r="O22" i="2"/>
  <c r="P22" i="2"/>
  <c r="W22" i="2"/>
  <c r="Z22" i="2"/>
  <c r="Q22" i="2"/>
  <c r="R22" i="2"/>
  <c r="S22" i="2"/>
  <c r="A23" i="2"/>
  <c r="C23" i="2"/>
  <c r="AB23" i="2"/>
  <c r="AC23" i="12"/>
  <c r="N23" i="2"/>
  <c r="O23" i="2"/>
  <c r="P23" i="2"/>
  <c r="W23" i="2"/>
  <c r="Q23" i="2"/>
  <c r="R23" i="2"/>
  <c r="S23" i="2"/>
  <c r="A24" i="2"/>
  <c r="C24" i="2"/>
  <c r="AB24" i="2"/>
  <c r="AC24" i="12"/>
  <c r="D9" i="12"/>
  <c r="B9" i="12"/>
  <c r="A9" i="12"/>
  <c r="D10" i="12"/>
  <c r="B10" i="12"/>
  <c r="A10" i="12"/>
  <c r="D11" i="12"/>
  <c r="B11" i="12"/>
  <c r="A11" i="12"/>
  <c r="D12" i="12"/>
  <c r="B12" i="12"/>
  <c r="A12" i="12"/>
  <c r="D13" i="12"/>
  <c r="B13" i="12"/>
  <c r="A13" i="12"/>
  <c r="D14" i="12"/>
  <c r="B14" i="12"/>
  <c r="A14" i="12"/>
  <c r="D15" i="12"/>
  <c r="B15" i="12"/>
  <c r="A15" i="12"/>
  <c r="D16" i="12"/>
  <c r="B16" i="12"/>
  <c r="A16" i="12"/>
  <c r="D17" i="12"/>
  <c r="B17" i="12"/>
  <c r="A17" i="12"/>
  <c r="D18" i="12"/>
  <c r="B18" i="12"/>
  <c r="A18" i="12"/>
  <c r="D19" i="12"/>
  <c r="B19" i="12"/>
  <c r="A19" i="12"/>
  <c r="D20" i="12"/>
  <c r="B20" i="12"/>
  <c r="A20" i="12"/>
  <c r="D21" i="12"/>
  <c r="B21" i="12"/>
  <c r="A21" i="12"/>
  <c r="D22" i="12"/>
  <c r="B22" i="12"/>
  <c r="A22" i="12"/>
  <c r="D23" i="12"/>
  <c r="B23" i="12"/>
  <c r="A23" i="12"/>
  <c r="D24" i="12"/>
  <c r="B24" i="12"/>
  <c r="A24" i="12"/>
  <c r="A25" i="2"/>
  <c r="D25" i="12"/>
  <c r="B25" i="12"/>
  <c r="A25" i="12"/>
  <c r="D26" i="12"/>
  <c r="B26" i="12"/>
  <c r="A26" i="12"/>
  <c r="D27" i="12"/>
  <c r="B27" i="12"/>
  <c r="A27" i="12"/>
  <c r="D28" i="12"/>
  <c r="B28" i="12"/>
  <c r="A28" i="12"/>
  <c r="D29" i="12"/>
  <c r="B29" i="12"/>
  <c r="A29" i="12"/>
  <c r="D30" i="12"/>
  <c r="B30" i="12"/>
  <c r="A30" i="12"/>
  <c r="D31" i="12"/>
  <c r="B31" i="12"/>
  <c r="A31" i="12"/>
  <c r="D32" i="12"/>
  <c r="B32" i="12"/>
  <c r="A32" i="12"/>
  <c r="D33" i="12"/>
  <c r="B33" i="12"/>
  <c r="A33" i="12"/>
  <c r="A34" i="2"/>
  <c r="D34" i="12"/>
  <c r="B34" i="12"/>
  <c r="A34" i="12"/>
  <c r="D35" i="12"/>
  <c r="B35" i="12"/>
  <c r="A35" i="12"/>
  <c r="D36" i="12"/>
  <c r="B36" i="12"/>
  <c r="A36" i="12"/>
  <c r="A37" i="2"/>
  <c r="D37" i="12"/>
  <c r="B37" i="12"/>
  <c r="A37" i="12"/>
  <c r="D38" i="12"/>
  <c r="B38" i="12"/>
  <c r="A38" i="12"/>
  <c r="D39" i="12"/>
  <c r="B39" i="12"/>
  <c r="A39" i="12"/>
  <c r="D40" i="12"/>
  <c r="B40" i="12"/>
  <c r="A40" i="12"/>
  <c r="D41" i="12"/>
  <c r="B41" i="12"/>
  <c r="A41" i="12"/>
  <c r="D42" i="12"/>
  <c r="B42" i="12"/>
  <c r="A42" i="12"/>
  <c r="A43" i="2"/>
  <c r="D43" i="12"/>
  <c r="B43" i="12"/>
  <c r="A43" i="12"/>
  <c r="D44" i="12"/>
  <c r="B44" i="12"/>
  <c r="A44" i="12"/>
  <c r="D45" i="12"/>
  <c r="B45" i="12"/>
  <c r="A45" i="12"/>
  <c r="D46" i="12"/>
  <c r="B46" i="12"/>
  <c r="A46" i="12"/>
  <c r="D47" i="12"/>
  <c r="B47" i="12"/>
  <c r="A47" i="12"/>
  <c r="D48" i="12"/>
  <c r="B48" i="12"/>
  <c r="A48" i="12"/>
  <c r="D49" i="12"/>
  <c r="B49" i="12"/>
  <c r="A49" i="12"/>
  <c r="D50" i="12"/>
  <c r="B50" i="12"/>
  <c r="A50" i="12"/>
  <c r="D51" i="12"/>
  <c r="B51" i="12"/>
  <c r="A51" i="12"/>
  <c r="D52" i="12"/>
  <c r="B52" i="12"/>
  <c r="A52" i="12"/>
  <c r="D53" i="12"/>
  <c r="B53" i="12"/>
  <c r="A53" i="12"/>
  <c r="A54" i="2"/>
  <c r="D54" i="12"/>
  <c r="B54" i="12"/>
  <c r="A54" i="12"/>
  <c r="D55" i="12"/>
  <c r="B55" i="12"/>
  <c r="A55" i="12"/>
  <c r="D56" i="12"/>
  <c r="B56" i="12"/>
  <c r="A56" i="12"/>
  <c r="D57" i="12"/>
  <c r="B57" i="12"/>
  <c r="A57" i="12"/>
  <c r="D58" i="12"/>
  <c r="B58" i="12"/>
  <c r="A58" i="12"/>
  <c r="D59" i="12"/>
  <c r="B59" i="12"/>
  <c r="A59" i="12"/>
  <c r="D60" i="12"/>
  <c r="B60" i="12"/>
  <c r="A60" i="12"/>
  <c r="D61" i="12"/>
  <c r="B61" i="12"/>
  <c r="A61" i="12"/>
  <c r="D62" i="12"/>
  <c r="B62" i="12"/>
  <c r="A62" i="12"/>
  <c r="D63" i="12"/>
  <c r="B63" i="12"/>
  <c r="A63" i="12"/>
  <c r="D64" i="12"/>
  <c r="B64" i="12"/>
  <c r="A64" i="12"/>
  <c r="D65" i="12"/>
  <c r="B65" i="12"/>
  <c r="A65" i="12"/>
  <c r="D66" i="12"/>
  <c r="B66" i="12"/>
  <c r="A66" i="12"/>
  <c r="D67" i="12"/>
  <c r="B67" i="12"/>
  <c r="A67" i="12"/>
  <c r="D68" i="12"/>
  <c r="B68" i="12"/>
  <c r="A68" i="12"/>
  <c r="A69" i="2"/>
  <c r="D69" i="12"/>
  <c r="B69" i="12"/>
  <c r="A69" i="12"/>
  <c r="D70" i="12"/>
  <c r="B70" i="12"/>
  <c r="A70" i="12"/>
  <c r="D71" i="12"/>
  <c r="B71" i="12"/>
  <c r="A71" i="12"/>
  <c r="D72" i="12"/>
  <c r="B72" i="12"/>
  <c r="A72" i="12"/>
  <c r="D73" i="12"/>
  <c r="B73" i="12"/>
  <c r="A73" i="12"/>
  <c r="D74" i="12"/>
  <c r="B74" i="12"/>
  <c r="A74" i="12"/>
  <c r="D75" i="12"/>
  <c r="B75" i="12"/>
  <c r="A75" i="12"/>
  <c r="D76" i="12"/>
  <c r="B76" i="12"/>
  <c r="A76" i="12"/>
  <c r="D77" i="12"/>
  <c r="B77" i="12"/>
  <c r="A77" i="12"/>
  <c r="D78" i="12"/>
  <c r="B78" i="12"/>
  <c r="A78" i="12"/>
  <c r="D79" i="12"/>
  <c r="B79" i="12"/>
  <c r="A79" i="12"/>
  <c r="D80" i="12"/>
  <c r="B80" i="12"/>
  <c r="A80" i="12"/>
  <c r="B81" i="12"/>
  <c r="A81" i="12"/>
  <c r="B82" i="12"/>
  <c r="A82" i="12"/>
  <c r="B83" i="12"/>
  <c r="A83" i="12"/>
  <c r="B84" i="12"/>
  <c r="A84" i="12"/>
  <c r="B85" i="12"/>
  <c r="A85" i="12"/>
  <c r="B86" i="12"/>
  <c r="A86" i="12"/>
  <c r="B87" i="12"/>
  <c r="A87" i="12"/>
  <c r="B88" i="12"/>
  <c r="A88" i="12"/>
  <c r="B89" i="12"/>
  <c r="A89" i="12"/>
  <c r="B90" i="12"/>
  <c r="A90" i="12"/>
  <c r="B91" i="12"/>
  <c r="A91" i="12"/>
  <c r="B92" i="12"/>
  <c r="A92" i="12"/>
  <c r="B93" i="12"/>
  <c r="A93" i="12"/>
  <c r="B94" i="12"/>
  <c r="A94" i="12"/>
  <c r="B95" i="12"/>
  <c r="A95" i="12"/>
  <c r="B96" i="12"/>
  <c r="A96" i="12"/>
  <c r="B97" i="12"/>
  <c r="A97" i="12"/>
  <c r="B98" i="12"/>
  <c r="A98" i="12"/>
  <c r="B99" i="12"/>
  <c r="A99" i="12"/>
  <c r="B100" i="12"/>
  <c r="A100" i="12"/>
  <c r="B101" i="12"/>
  <c r="A101" i="12"/>
  <c r="B102" i="12"/>
  <c r="A102" i="12"/>
  <c r="B103" i="12"/>
  <c r="A103" i="12"/>
  <c r="B104" i="12"/>
  <c r="A104" i="12"/>
  <c r="B110" i="12"/>
  <c r="B111" i="12"/>
  <c r="B112" i="12"/>
  <c r="AC112" i="12"/>
  <c r="N24" i="2"/>
  <c r="O24" i="2"/>
  <c r="P24" i="2"/>
  <c r="Q24" i="2"/>
  <c r="R24" i="2"/>
  <c r="S24" i="2"/>
  <c r="AB24" i="10"/>
  <c r="W24" i="2"/>
  <c r="Z24" i="2"/>
  <c r="C25" i="2"/>
  <c r="AB25" i="2"/>
  <c r="AC25" i="12"/>
  <c r="N25" i="2"/>
  <c r="O25" i="2"/>
  <c r="P25" i="2"/>
  <c r="W25" i="2"/>
  <c r="Q25" i="2"/>
  <c r="R25" i="2"/>
  <c r="S25" i="2"/>
  <c r="A26" i="2"/>
  <c r="C26" i="2"/>
  <c r="AB26" i="2"/>
  <c r="N26" i="2"/>
  <c r="O26" i="2"/>
  <c r="P26" i="2"/>
  <c r="Q26" i="2"/>
  <c r="R26" i="2"/>
  <c r="S26" i="2"/>
  <c r="X26" i="2"/>
  <c r="AA26" i="2"/>
  <c r="AB26" i="10"/>
  <c r="W26" i="2"/>
  <c r="Z26" i="2"/>
  <c r="C27" i="2"/>
  <c r="AB27" i="2"/>
  <c r="N27" i="2"/>
  <c r="O27" i="2"/>
  <c r="P27" i="2"/>
  <c r="W27" i="2"/>
  <c r="Z27" i="2"/>
  <c r="Q27" i="2"/>
  <c r="R27" i="2"/>
  <c r="S27" i="2"/>
  <c r="AA27" i="10"/>
  <c r="C28" i="2"/>
  <c r="AB28" i="2"/>
  <c r="AC28" i="4"/>
  <c r="B117" i="4"/>
  <c r="AC117" i="4"/>
  <c r="N28" i="2"/>
  <c r="O28" i="2"/>
  <c r="P28" i="2"/>
  <c r="W28" i="2"/>
  <c r="Q28" i="2"/>
  <c r="R28" i="2"/>
  <c r="S28" i="2"/>
  <c r="AB28" i="10"/>
  <c r="C29" i="2"/>
  <c r="AB29" i="2"/>
  <c r="N29" i="2"/>
  <c r="O29" i="2"/>
  <c r="P29" i="2"/>
  <c r="Q29" i="2"/>
  <c r="R29" i="2"/>
  <c r="S29" i="2"/>
  <c r="E29" i="4"/>
  <c r="W29" i="2"/>
  <c r="Z29" i="2"/>
  <c r="A30" i="2"/>
  <c r="C30" i="2"/>
  <c r="AB30" i="2"/>
  <c r="N30" i="2"/>
  <c r="O30" i="2"/>
  <c r="P30" i="2"/>
  <c r="W30" i="2"/>
  <c r="Z30" i="2"/>
  <c r="Q30" i="2"/>
  <c r="R30" i="2"/>
  <c r="S30" i="2"/>
  <c r="AB30" i="10"/>
  <c r="C31" i="2"/>
  <c r="AB31" i="2"/>
  <c r="N31" i="2"/>
  <c r="O31" i="2"/>
  <c r="P31" i="2"/>
  <c r="W31" i="2"/>
  <c r="Q31" i="2"/>
  <c r="R31" i="2"/>
  <c r="S31" i="2"/>
  <c r="AC31" i="4"/>
  <c r="C32" i="2"/>
  <c r="AB32" i="2"/>
  <c r="N32" i="2"/>
  <c r="O32" i="2"/>
  <c r="P32" i="2"/>
  <c r="W32" i="2"/>
  <c r="Z32" i="2"/>
  <c r="Q32" i="2"/>
  <c r="R32" i="2"/>
  <c r="S32" i="2"/>
  <c r="C33" i="2"/>
  <c r="AB33" i="2"/>
  <c r="AC33" i="10"/>
  <c r="B111" i="10"/>
  <c r="B112" i="10"/>
  <c r="B113" i="10"/>
  <c r="B114" i="10"/>
  <c r="B115" i="10"/>
  <c r="AC115" i="10"/>
  <c r="N33" i="2"/>
  <c r="O33" i="2"/>
  <c r="P33" i="2"/>
  <c r="W33" i="2"/>
  <c r="Z33" i="2"/>
  <c r="Q33" i="2"/>
  <c r="R33" i="2"/>
  <c r="S33" i="2"/>
  <c r="C34" i="2"/>
  <c r="AB34" i="2"/>
  <c r="AC34" i="12"/>
  <c r="N34" i="2"/>
  <c r="O34" i="2"/>
  <c r="P34" i="2"/>
  <c r="W34" i="2"/>
  <c r="Z34" i="2"/>
  <c r="Q34" i="2"/>
  <c r="R34" i="2"/>
  <c r="S34" i="2"/>
  <c r="AB34" i="10"/>
  <c r="A35" i="2"/>
  <c r="C35" i="2"/>
  <c r="AB35" i="2"/>
  <c r="N35" i="2"/>
  <c r="O35" i="2"/>
  <c r="P35" i="2"/>
  <c r="W35" i="2"/>
  <c r="Z35" i="2"/>
  <c r="Q35" i="2"/>
  <c r="R35" i="2"/>
  <c r="S35" i="2"/>
  <c r="AB35" i="10"/>
  <c r="C36" i="2"/>
  <c r="AB36" i="2"/>
  <c r="N36" i="2"/>
  <c r="O36" i="2"/>
  <c r="P36" i="2"/>
  <c r="W36" i="2"/>
  <c r="Q36" i="2"/>
  <c r="R36" i="2"/>
  <c r="S36" i="2"/>
  <c r="AB36" i="10"/>
  <c r="C37" i="2"/>
  <c r="AB37" i="2"/>
  <c r="AC37" i="12"/>
  <c r="B113" i="12"/>
  <c r="B114" i="12"/>
  <c r="B115" i="12"/>
  <c r="AC115" i="12"/>
  <c r="N37" i="2"/>
  <c r="O37" i="2"/>
  <c r="P37" i="2"/>
  <c r="W37" i="2"/>
  <c r="Z37" i="2"/>
  <c r="Q37" i="2"/>
  <c r="R37" i="2"/>
  <c r="S37" i="2"/>
  <c r="AB37" i="10"/>
  <c r="C38" i="2"/>
  <c r="AB38" i="2"/>
  <c r="N38" i="2"/>
  <c r="O38" i="2"/>
  <c r="P38" i="2"/>
  <c r="W38" i="2"/>
  <c r="Z38" i="2"/>
  <c r="Q38" i="2"/>
  <c r="R38" i="2"/>
  <c r="S38" i="2"/>
  <c r="E38" i="4"/>
  <c r="C39" i="2"/>
  <c r="AB39" i="2"/>
  <c r="N39" i="2"/>
  <c r="O39" i="2"/>
  <c r="P39" i="2"/>
  <c r="W39" i="2"/>
  <c r="Q39" i="2"/>
  <c r="R39" i="2"/>
  <c r="S39" i="2"/>
  <c r="C40" i="2"/>
  <c r="AB40" i="2"/>
  <c r="N40" i="2"/>
  <c r="O40" i="2"/>
  <c r="P40" i="2"/>
  <c r="W40" i="2"/>
  <c r="Z40" i="2"/>
  <c r="Q40" i="2"/>
  <c r="R40" i="2"/>
  <c r="S40" i="2"/>
  <c r="C41" i="2"/>
  <c r="AB41" i="2"/>
  <c r="AC41" i="10"/>
  <c r="B116" i="10"/>
  <c r="B117" i="10"/>
  <c r="B118" i="10"/>
  <c r="B119" i="10"/>
  <c r="AC119" i="10"/>
  <c r="N41" i="2"/>
  <c r="O41" i="2"/>
  <c r="P41" i="2"/>
  <c r="W41" i="2"/>
  <c r="Z41" i="2"/>
  <c r="Q41" i="2"/>
  <c r="R41" i="2"/>
  <c r="S41" i="2"/>
  <c r="C42" i="2"/>
  <c r="AB42" i="2"/>
  <c r="N42" i="2"/>
  <c r="O42" i="2"/>
  <c r="P42" i="2"/>
  <c r="W42" i="2"/>
  <c r="Q42" i="2"/>
  <c r="R42" i="2"/>
  <c r="S42" i="2"/>
  <c r="AB42" i="4"/>
  <c r="C43" i="2"/>
  <c r="AB43" i="2"/>
  <c r="N43" i="2"/>
  <c r="O43" i="2"/>
  <c r="P43" i="2"/>
  <c r="W43" i="2"/>
  <c r="Q43" i="2"/>
  <c r="R43" i="2"/>
  <c r="S43" i="2"/>
  <c r="C44" i="2"/>
  <c r="AB44" i="2"/>
  <c r="AC44" i="10"/>
  <c r="N44" i="2"/>
  <c r="O44" i="2"/>
  <c r="P44" i="2"/>
  <c r="W44" i="2"/>
  <c r="Z44" i="2"/>
  <c r="AA44" i="10"/>
  <c r="Q44" i="2"/>
  <c r="R44" i="2"/>
  <c r="S44" i="2"/>
  <c r="C45" i="2"/>
  <c r="AB45" i="2"/>
  <c r="N45" i="2"/>
  <c r="O45" i="2"/>
  <c r="P45" i="2"/>
  <c r="W45" i="2"/>
  <c r="Z45" i="2"/>
  <c r="Q45" i="2"/>
  <c r="R45" i="2"/>
  <c r="S45" i="2"/>
  <c r="C46" i="2"/>
  <c r="AB46" i="2"/>
  <c r="N46" i="2"/>
  <c r="O46" i="2"/>
  <c r="P46" i="2"/>
  <c r="W46" i="2"/>
  <c r="Z46" i="2"/>
  <c r="Q46" i="2"/>
  <c r="R46" i="2"/>
  <c r="S46" i="2"/>
  <c r="C47" i="2"/>
  <c r="AB47" i="2"/>
  <c r="N47" i="2"/>
  <c r="O47" i="2"/>
  <c r="P47" i="2"/>
  <c r="W47" i="2"/>
  <c r="Q47" i="2"/>
  <c r="R47" i="2"/>
  <c r="S47" i="2"/>
  <c r="T47" i="2"/>
  <c r="V47" i="2"/>
  <c r="AB47" i="4"/>
  <c r="A48" i="2"/>
  <c r="C48" i="2"/>
  <c r="D48" i="2"/>
  <c r="E48" i="2"/>
  <c r="N48" i="2"/>
  <c r="O48" i="2"/>
  <c r="P48" i="2"/>
  <c r="W48" i="2"/>
  <c r="Z48" i="2"/>
  <c r="AA48" i="11"/>
  <c r="Q48" i="2"/>
  <c r="R48" i="2"/>
  <c r="S48" i="2"/>
  <c r="X48" i="2"/>
  <c r="C49" i="2"/>
  <c r="AB49" i="2"/>
  <c r="N49" i="2"/>
  <c r="O49" i="2"/>
  <c r="P49" i="2"/>
  <c r="W49" i="2"/>
  <c r="Z49" i="2"/>
  <c r="Q49" i="2"/>
  <c r="R49" i="2"/>
  <c r="S49" i="2"/>
  <c r="A50" i="2"/>
  <c r="C50" i="2"/>
  <c r="AB50" i="2"/>
  <c r="N50" i="2"/>
  <c r="O50" i="2"/>
  <c r="P50" i="2"/>
  <c r="W50" i="2"/>
  <c r="Q50" i="2"/>
  <c r="R50" i="2"/>
  <c r="S50" i="2"/>
  <c r="C51" i="2"/>
  <c r="D51" i="2"/>
  <c r="AB51" i="2"/>
  <c r="AC51" i="10"/>
  <c r="B120" i="10"/>
  <c r="B121" i="10"/>
  <c r="B122" i="10"/>
  <c r="B123" i="10"/>
  <c r="B124" i="10"/>
  <c r="B125" i="10"/>
  <c r="B126" i="10"/>
  <c r="AC126" i="10"/>
  <c r="E51" i="2"/>
  <c r="N51" i="2"/>
  <c r="O51" i="2"/>
  <c r="P51" i="2"/>
  <c r="W51" i="2"/>
  <c r="Q51" i="2"/>
  <c r="R51" i="2"/>
  <c r="S51" i="2"/>
  <c r="AB51" i="4"/>
  <c r="C52" i="2"/>
  <c r="AB52" i="2"/>
  <c r="AC52" i="10"/>
  <c r="B127" i="10"/>
  <c r="AC127" i="10"/>
  <c r="N52" i="2"/>
  <c r="O52" i="2"/>
  <c r="P52" i="2"/>
  <c r="W52" i="2"/>
  <c r="Z52" i="2"/>
  <c r="AA52" i="10"/>
  <c r="Q52" i="2"/>
  <c r="R52" i="2"/>
  <c r="S52" i="2"/>
  <c r="X52" i="2"/>
  <c r="A53" i="2"/>
  <c r="C53" i="2"/>
  <c r="AB53" i="2"/>
  <c r="N53" i="2"/>
  <c r="O53" i="2"/>
  <c r="P53" i="2"/>
  <c r="W53" i="2"/>
  <c r="Z53" i="2"/>
  <c r="Q53" i="2"/>
  <c r="R53" i="2"/>
  <c r="S53" i="2"/>
  <c r="Z53" i="4"/>
  <c r="C54" i="2"/>
  <c r="AB54" i="2"/>
  <c r="N54" i="2"/>
  <c r="O54" i="2"/>
  <c r="P54" i="2"/>
  <c r="W54" i="2"/>
  <c r="Z54" i="2"/>
  <c r="Q54" i="2"/>
  <c r="R54" i="2"/>
  <c r="S54" i="2"/>
  <c r="X54" i="2"/>
  <c r="C55" i="2"/>
  <c r="AB55" i="2"/>
  <c r="AC55" i="10"/>
  <c r="B128" i="10"/>
  <c r="AC128" i="10"/>
  <c r="N55" i="2"/>
  <c r="O55" i="2"/>
  <c r="P55" i="2"/>
  <c r="W55" i="2"/>
  <c r="Q55" i="2"/>
  <c r="R55" i="2"/>
  <c r="S55" i="2"/>
  <c r="C56" i="2"/>
  <c r="AB56" i="2"/>
  <c r="AC56" i="10"/>
  <c r="B129" i="10"/>
  <c r="AC129" i="10"/>
  <c r="N56" i="2"/>
  <c r="O56" i="2"/>
  <c r="P56" i="2"/>
  <c r="W56" i="2"/>
  <c r="Q56" i="2"/>
  <c r="R56" i="2"/>
  <c r="S56" i="2"/>
  <c r="A57" i="2"/>
  <c r="C57" i="2"/>
  <c r="D57" i="2"/>
  <c r="E57" i="2"/>
  <c r="N57" i="2"/>
  <c r="O57" i="2"/>
  <c r="P57" i="2"/>
  <c r="W57" i="2"/>
  <c r="Z57" i="2"/>
  <c r="Q57" i="2"/>
  <c r="R57" i="2"/>
  <c r="S57" i="2"/>
  <c r="T57" i="2"/>
  <c r="C58" i="2"/>
  <c r="D58" i="2"/>
  <c r="E58" i="2"/>
  <c r="N58" i="2"/>
  <c r="O58" i="2"/>
  <c r="P58" i="2"/>
  <c r="W58" i="2"/>
  <c r="Q58" i="2"/>
  <c r="R58" i="2"/>
  <c r="S58" i="2"/>
  <c r="A59" i="2"/>
  <c r="C59" i="2"/>
  <c r="D59" i="2"/>
  <c r="AB59" i="2"/>
  <c r="AC59" i="11"/>
  <c r="D9" i="11"/>
  <c r="B9" i="11"/>
  <c r="A9" i="11"/>
  <c r="D10" i="11"/>
  <c r="B10" i="11"/>
  <c r="A10" i="11"/>
  <c r="D11" i="11"/>
  <c r="B11" i="11"/>
  <c r="A11" i="11"/>
  <c r="D12" i="11"/>
  <c r="B12" i="11"/>
  <c r="A12" i="11"/>
  <c r="D13" i="11"/>
  <c r="B13" i="11"/>
  <c r="A13" i="11"/>
  <c r="D14" i="11"/>
  <c r="B14" i="11"/>
  <c r="A14" i="11"/>
  <c r="D15" i="11"/>
  <c r="B15" i="11"/>
  <c r="A15" i="11"/>
  <c r="D16" i="11"/>
  <c r="B16" i="11"/>
  <c r="A16" i="11"/>
  <c r="D17" i="11"/>
  <c r="B17" i="11"/>
  <c r="A17" i="11"/>
  <c r="D18" i="11"/>
  <c r="B18" i="11"/>
  <c r="A18" i="11"/>
  <c r="D19" i="11"/>
  <c r="B19" i="11"/>
  <c r="A19" i="11"/>
  <c r="D20" i="11"/>
  <c r="B20" i="11"/>
  <c r="A20" i="11"/>
  <c r="D21" i="11"/>
  <c r="B21" i="11"/>
  <c r="A21" i="11"/>
  <c r="D22" i="11"/>
  <c r="B22" i="11"/>
  <c r="A22" i="11"/>
  <c r="D23" i="11"/>
  <c r="B23" i="11"/>
  <c r="A23" i="11"/>
  <c r="D24" i="11"/>
  <c r="B24" i="11"/>
  <c r="A24" i="11"/>
  <c r="D25" i="11"/>
  <c r="B25" i="11"/>
  <c r="A25" i="11"/>
  <c r="D26" i="11"/>
  <c r="B26" i="11"/>
  <c r="A26" i="11"/>
  <c r="D27" i="11"/>
  <c r="B27" i="11"/>
  <c r="A27" i="11"/>
  <c r="D28" i="11"/>
  <c r="B28" i="11"/>
  <c r="A28" i="11"/>
  <c r="D29" i="11"/>
  <c r="B29" i="11"/>
  <c r="A29" i="11"/>
  <c r="D30" i="11"/>
  <c r="B30" i="11"/>
  <c r="A30" i="11"/>
  <c r="D31" i="11"/>
  <c r="B31" i="11"/>
  <c r="A31" i="11"/>
  <c r="D32" i="11"/>
  <c r="B32" i="11"/>
  <c r="A32" i="11"/>
  <c r="D33" i="11"/>
  <c r="B33" i="11"/>
  <c r="A33" i="11"/>
  <c r="D34" i="11"/>
  <c r="B34" i="11"/>
  <c r="A34" i="11"/>
  <c r="D35" i="11"/>
  <c r="B35" i="11"/>
  <c r="A35" i="11"/>
  <c r="D36" i="11"/>
  <c r="B36" i="11"/>
  <c r="A36" i="11"/>
  <c r="D37" i="11"/>
  <c r="B37" i="11"/>
  <c r="A37" i="11"/>
  <c r="D38" i="11"/>
  <c r="B38" i="11"/>
  <c r="A38" i="11"/>
  <c r="D39" i="11"/>
  <c r="B39" i="11"/>
  <c r="A39" i="11"/>
  <c r="D40" i="11"/>
  <c r="B40" i="11"/>
  <c r="A40" i="11"/>
  <c r="D41" i="11"/>
  <c r="B41" i="11"/>
  <c r="A41" i="11"/>
  <c r="D42" i="11"/>
  <c r="B42" i="11"/>
  <c r="A42" i="11"/>
  <c r="D43" i="11"/>
  <c r="B43" i="11"/>
  <c r="A43" i="11"/>
  <c r="D44" i="11"/>
  <c r="B44" i="11"/>
  <c r="A44" i="11"/>
  <c r="D45" i="11"/>
  <c r="B45" i="11"/>
  <c r="A45" i="11"/>
  <c r="D46" i="11"/>
  <c r="B46" i="11"/>
  <c r="A46" i="11"/>
  <c r="D47" i="11"/>
  <c r="B47" i="11"/>
  <c r="A47" i="11"/>
  <c r="D48" i="11"/>
  <c r="B48" i="11"/>
  <c r="A48" i="11"/>
  <c r="D49" i="11"/>
  <c r="B49" i="11"/>
  <c r="A49" i="11"/>
  <c r="D50" i="11"/>
  <c r="B50" i="11"/>
  <c r="A50" i="11"/>
  <c r="D51" i="11"/>
  <c r="B51" i="11"/>
  <c r="A51" i="11"/>
  <c r="D52" i="11"/>
  <c r="B52" i="11"/>
  <c r="A52" i="11"/>
  <c r="D53" i="11"/>
  <c r="B53" i="11"/>
  <c r="A53" i="11"/>
  <c r="D54" i="11"/>
  <c r="B54" i="11"/>
  <c r="A54" i="11"/>
  <c r="D55" i="11"/>
  <c r="B55" i="11"/>
  <c r="A55" i="11"/>
  <c r="D56" i="11"/>
  <c r="B56" i="11"/>
  <c r="A56" i="11"/>
  <c r="D57" i="11"/>
  <c r="B57" i="11"/>
  <c r="A57" i="11"/>
  <c r="D58" i="11"/>
  <c r="B58" i="11"/>
  <c r="A58" i="11"/>
  <c r="D59" i="11"/>
  <c r="B59" i="11"/>
  <c r="A59" i="11"/>
  <c r="A60" i="2"/>
  <c r="D60" i="11"/>
  <c r="B60" i="11"/>
  <c r="A60" i="11"/>
  <c r="D61" i="11"/>
  <c r="B61" i="11"/>
  <c r="A61" i="11"/>
  <c r="D62" i="11"/>
  <c r="B62" i="11"/>
  <c r="A62" i="11"/>
  <c r="A63" i="2"/>
  <c r="D63" i="11"/>
  <c r="B63" i="11"/>
  <c r="A63" i="11"/>
  <c r="A64" i="2"/>
  <c r="D64" i="11"/>
  <c r="B64" i="11"/>
  <c r="A64" i="11"/>
  <c r="A65" i="2"/>
  <c r="D65" i="11"/>
  <c r="B65" i="11"/>
  <c r="A65" i="11"/>
  <c r="A66" i="2"/>
  <c r="D66" i="11"/>
  <c r="B66" i="11"/>
  <c r="A66" i="11"/>
  <c r="D67" i="11"/>
  <c r="B67" i="11"/>
  <c r="A67" i="11"/>
  <c r="D68" i="11"/>
  <c r="B68" i="11"/>
  <c r="A68" i="11"/>
  <c r="D69" i="11"/>
  <c r="B69" i="11"/>
  <c r="A69" i="11"/>
  <c r="D70" i="11"/>
  <c r="B70" i="11"/>
  <c r="A70" i="11"/>
  <c r="D71" i="11"/>
  <c r="B71" i="11"/>
  <c r="A71" i="11"/>
  <c r="A72" i="2"/>
  <c r="D72" i="11"/>
  <c r="B72" i="11"/>
  <c r="A72" i="11"/>
  <c r="A73" i="2"/>
  <c r="D73" i="11"/>
  <c r="B73" i="11"/>
  <c r="A73" i="11"/>
  <c r="A74" i="2"/>
  <c r="D74" i="11"/>
  <c r="B74" i="11"/>
  <c r="A74" i="11"/>
  <c r="A75" i="2"/>
  <c r="D75" i="11"/>
  <c r="B75" i="11"/>
  <c r="A75" i="11"/>
  <c r="A76" i="2"/>
  <c r="D76" i="11"/>
  <c r="B76" i="11"/>
  <c r="A76" i="11"/>
  <c r="A77" i="2"/>
  <c r="D77" i="11"/>
  <c r="B77" i="11"/>
  <c r="A77" i="11"/>
  <c r="D78" i="11"/>
  <c r="B78" i="11"/>
  <c r="A78" i="11"/>
  <c r="D79" i="11"/>
  <c r="B79" i="11"/>
  <c r="A79" i="11"/>
  <c r="D80" i="11"/>
  <c r="B80" i="11"/>
  <c r="A80" i="11"/>
  <c r="B81" i="11"/>
  <c r="A81" i="11"/>
  <c r="B82" i="11"/>
  <c r="A82" i="11"/>
  <c r="B83" i="11"/>
  <c r="A83" i="11"/>
  <c r="B84" i="11"/>
  <c r="A84" i="11"/>
  <c r="B85" i="11"/>
  <c r="A85" i="11"/>
  <c r="B86" i="11"/>
  <c r="A86" i="11"/>
  <c r="B87" i="11"/>
  <c r="A87" i="11"/>
  <c r="B88" i="11"/>
  <c r="A88" i="11"/>
  <c r="B89" i="11"/>
  <c r="A89" i="11"/>
  <c r="B90" i="11"/>
  <c r="A90" i="11"/>
  <c r="B91" i="11"/>
  <c r="A91" i="11"/>
  <c r="B92" i="11"/>
  <c r="A92" i="11"/>
  <c r="B93" i="11"/>
  <c r="A93" i="11"/>
  <c r="B94" i="11"/>
  <c r="A94" i="11"/>
  <c r="B95" i="11"/>
  <c r="A95" i="11"/>
  <c r="B96" i="11"/>
  <c r="A96" i="11"/>
  <c r="B97" i="11"/>
  <c r="A97" i="11"/>
  <c r="B98" i="11"/>
  <c r="A98" i="11"/>
  <c r="B99" i="11"/>
  <c r="A99" i="11"/>
  <c r="B100" i="11"/>
  <c r="A100" i="11"/>
  <c r="B101" i="11"/>
  <c r="A101" i="11"/>
  <c r="B102" i="11"/>
  <c r="A102" i="11"/>
  <c r="B103" i="11"/>
  <c r="A103" i="11"/>
  <c r="B104" i="11"/>
  <c r="A104" i="11"/>
  <c r="B110" i="11"/>
  <c r="B111" i="11"/>
  <c r="B112" i="11"/>
  <c r="B113" i="11"/>
  <c r="AC113" i="11"/>
  <c r="E59" i="2"/>
  <c r="N59" i="2"/>
  <c r="O59" i="2"/>
  <c r="P59" i="2"/>
  <c r="Q59" i="2"/>
  <c r="R59" i="2"/>
  <c r="S59" i="2"/>
  <c r="T59" i="2"/>
  <c r="W59" i="2"/>
  <c r="Z59" i="2"/>
  <c r="C60" i="2"/>
  <c r="D60" i="2"/>
  <c r="E60" i="2"/>
  <c r="N60" i="2"/>
  <c r="O60" i="2"/>
  <c r="P60" i="2"/>
  <c r="W60" i="2"/>
  <c r="Z60" i="2"/>
  <c r="Q60" i="2"/>
  <c r="R60" i="2"/>
  <c r="S60" i="2"/>
  <c r="C61" i="2"/>
  <c r="AB61" i="2"/>
  <c r="AC61" i="10"/>
  <c r="B130" i="10"/>
  <c r="B131" i="10"/>
  <c r="AC131" i="10"/>
  <c r="N61" i="2"/>
  <c r="O61" i="2"/>
  <c r="P61" i="2"/>
  <c r="W61" i="2"/>
  <c r="Z61" i="2"/>
  <c r="Q61" i="2"/>
  <c r="R61" i="2"/>
  <c r="S61" i="2"/>
  <c r="A62" i="2"/>
  <c r="C62" i="2"/>
  <c r="AB62" i="2"/>
  <c r="N62" i="2"/>
  <c r="O62" i="2"/>
  <c r="P62" i="2"/>
  <c r="W62" i="2"/>
  <c r="Z62" i="2"/>
  <c r="Q62" i="2"/>
  <c r="R62" i="2"/>
  <c r="S62" i="2"/>
  <c r="C63" i="2"/>
  <c r="D63" i="2"/>
  <c r="E63" i="2"/>
  <c r="N63" i="2"/>
  <c r="O63" i="2"/>
  <c r="P63" i="2"/>
  <c r="W63" i="2"/>
  <c r="Z63" i="2"/>
  <c r="Q63" i="2"/>
  <c r="R63" i="2"/>
  <c r="S63" i="2"/>
  <c r="AA63" i="11"/>
  <c r="C64" i="2"/>
  <c r="D64" i="2"/>
  <c r="AB64" i="2"/>
  <c r="AC64" i="11"/>
  <c r="B114" i="11"/>
  <c r="B115" i="11"/>
  <c r="B116" i="11"/>
  <c r="AC116" i="11"/>
  <c r="E64" i="2"/>
  <c r="N64" i="2"/>
  <c r="O64" i="2"/>
  <c r="P64" i="2"/>
  <c r="Q64" i="2"/>
  <c r="R64" i="2"/>
  <c r="S64" i="2"/>
  <c r="C65" i="2"/>
  <c r="D65" i="2"/>
  <c r="AB65" i="2"/>
  <c r="AC65" i="11"/>
  <c r="B117" i="11"/>
  <c r="AC117" i="11"/>
  <c r="E65" i="2"/>
  <c r="N65" i="2"/>
  <c r="O65" i="2"/>
  <c r="P65" i="2"/>
  <c r="W65" i="2"/>
  <c r="Z65" i="2"/>
  <c r="Q65" i="2"/>
  <c r="R65" i="2"/>
  <c r="S65" i="2"/>
  <c r="C66" i="2"/>
  <c r="D66" i="2"/>
  <c r="AB66" i="2"/>
  <c r="AC66" i="11"/>
  <c r="B118" i="11"/>
  <c r="AC118" i="11"/>
  <c r="E66" i="2"/>
  <c r="N66" i="2"/>
  <c r="O66" i="2"/>
  <c r="P66" i="2"/>
  <c r="W66" i="2"/>
  <c r="Q66" i="2"/>
  <c r="R66" i="2"/>
  <c r="S66" i="2"/>
  <c r="C67" i="2"/>
  <c r="D67" i="2"/>
  <c r="AB67" i="2"/>
  <c r="E67" i="2"/>
  <c r="N67" i="2"/>
  <c r="O67" i="2"/>
  <c r="P67" i="2"/>
  <c r="Q67" i="2"/>
  <c r="R67" i="2"/>
  <c r="S67" i="2"/>
  <c r="W67" i="2"/>
  <c r="Z67" i="2"/>
  <c r="C68" i="2"/>
  <c r="D68" i="2"/>
  <c r="E68" i="2"/>
  <c r="N68" i="2"/>
  <c r="O68" i="2"/>
  <c r="P68" i="2"/>
  <c r="W68" i="2"/>
  <c r="Q68" i="2"/>
  <c r="R68" i="2"/>
  <c r="S68" i="2"/>
  <c r="C69" i="2"/>
  <c r="AB69" i="2"/>
  <c r="AC69" i="12"/>
  <c r="N69" i="2"/>
  <c r="O69" i="2"/>
  <c r="P69" i="2"/>
  <c r="W69" i="2"/>
  <c r="Q69" i="2"/>
  <c r="R69" i="2"/>
  <c r="S69" i="2"/>
  <c r="A70" i="2"/>
  <c r="C70" i="2"/>
  <c r="AB70" i="2"/>
  <c r="N70" i="2"/>
  <c r="O70" i="2"/>
  <c r="P70" i="2"/>
  <c r="W70" i="2"/>
  <c r="Z70" i="2"/>
  <c r="Q70" i="2"/>
  <c r="R70" i="2"/>
  <c r="S70" i="2"/>
  <c r="A71" i="2"/>
  <c r="C71" i="2"/>
  <c r="AB71" i="2"/>
  <c r="N71" i="2"/>
  <c r="O71" i="2"/>
  <c r="P71" i="2"/>
  <c r="W71" i="2"/>
  <c r="Z71" i="2"/>
  <c r="Q71" i="2"/>
  <c r="R71" i="2"/>
  <c r="S71" i="2"/>
  <c r="C72" i="2"/>
  <c r="D72" i="2"/>
  <c r="E72" i="2"/>
  <c r="N72" i="2"/>
  <c r="O72" i="2"/>
  <c r="P72" i="2"/>
  <c r="W72" i="2"/>
  <c r="Q72" i="2"/>
  <c r="R72" i="2"/>
  <c r="S72" i="2"/>
  <c r="X72" i="2"/>
  <c r="C73" i="2"/>
  <c r="D73" i="2"/>
  <c r="E73" i="2"/>
  <c r="N73" i="2"/>
  <c r="O73" i="2"/>
  <c r="P73" i="2"/>
  <c r="Q73" i="2"/>
  <c r="R73" i="2"/>
  <c r="S73" i="2"/>
  <c r="W73" i="2"/>
  <c r="Z73" i="2"/>
  <c r="C74" i="2"/>
  <c r="D74" i="2"/>
  <c r="E74" i="2"/>
  <c r="N74" i="2"/>
  <c r="O74" i="2"/>
  <c r="P74" i="2"/>
  <c r="W74" i="2"/>
  <c r="Q74" i="2"/>
  <c r="R74" i="2"/>
  <c r="S74" i="2"/>
  <c r="X74" i="2"/>
  <c r="C75" i="2"/>
  <c r="D75" i="2"/>
  <c r="E75" i="2"/>
  <c r="N75" i="2"/>
  <c r="O75" i="2"/>
  <c r="P75" i="2"/>
  <c r="Q75" i="2"/>
  <c r="R75" i="2"/>
  <c r="S75" i="2"/>
  <c r="C76" i="2"/>
  <c r="N76" i="2"/>
  <c r="O76" i="2"/>
  <c r="P76" i="2"/>
  <c r="W76" i="2"/>
  <c r="Q76" i="2"/>
  <c r="R76" i="2"/>
  <c r="S76" i="2"/>
  <c r="AB76" i="2"/>
  <c r="C77" i="2"/>
  <c r="AB77" i="2"/>
  <c r="N77" i="2"/>
  <c r="O77" i="2"/>
  <c r="P77" i="2"/>
  <c r="W77" i="2"/>
  <c r="Q77" i="2"/>
  <c r="R77" i="2"/>
  <c r="S77" i="2"/>
  <c r="A78" i="2"/>
  <c r="C78" i="2"/>
  <c r="AB78" i="2"/>
  <c r="N78" i="2"/>
  <c r="O78" i="2"/>
  <c r="P78" i="2"/>
  <c r="W78" i="2"/>
  <c r="Z78" i="2"/>
  <c r="Q78" i="2"/>
  <c r="R78" i="2"/>
  <c r="S78" i="2"/>
  <c r="X78" i="2"/>
  <c r="AA78" i="2"/>
  <c r="A79" i="2"/>
  <c r="C79" i="2"/>
  <c r="AB79" i="2"/>
  <c r="N79" i="2"/>
  <c r="O79" i="2"/>
  <c r="P79" i="2"/>
  <c r="Q79" i="2"/>
  <c r="R79" i="2"/>
  <c r="S79" i="2"/>
  <c r="A80" i="2"/>
  <c r="C80" i="2"/>
  <c r="AB80" i="2"/>
  <c r="N80" i="2"/>
  <c r="O80" i="2"/>
  <c r="P80" i="2"/>
  <c r="W80" i="2"/>
  <c r="Z80" i="2"/>
  <c r="Q80" i="2"/>
  <c r="R80" i="2"/>
  <c r="S80" i="2"/>
  <c r="L40" i="1"/>
  <c r="W40" i="1"/>
  <c r="AH40" i="1"/>
  <c r="E41" i="1"/>
  <c r="K41" i="1"/>
  <c r="P41" i="1"/>
  <c r="V41" i="1"/>
  <c r="AA41" i="1"/>
  <c r="AG41" i="1"/>
  <c r="AL41" i="1"/>
  <c r="AR41" i="1"/>
  <c r="E42" i="1"/>
  <c r="P42" i="1"/>
  <c r="AA42" i="1"/>
  <c r="AL42" i="1"/>
  <c r="A57" i="1"/>
  <c r="B57" i="1"/>
  <c r="C57" i="1"/>
  <c r="D57" i="1"/>
  <c r="AS83" i="1"/>
  <c r="AH86" i="1"/>
  <c r="AS86" i="1"/>
  <c r="L89" i="1"/>
  <c r="W89" i="1"/>
  <c r="AH89" i="1"/>
  <c r="AS89" i="1"/>
  <c r="E90" i="1"/>
  <c r="K90" i="1"/>
  <c r="P90" i="1"/>
  <c r="V90" i="1"/>
  <c r="AA90" i="1"/>
  <c r="AG90" i="1"/>
  <c r="AL90" i="1"/>
  <c r="AR90" i="1"/>
  <c r="E91" i="1"/>
  <c r="P91" i="1"/>
  <c r="AA91" i="1"/>
  <c r="AL91" i="1"/>
  <c r="L151" i="1"/>
  <c r="W151" i="1"/>
  <c r="AH151" i="1"/>
  <c r="AS151" i="1"/>
  <c r="L154" i="1"/>
  <c r="W154" i="1"/>
  <c r="AH154" i="1"/>
  <c r="AS154" i="1"/>
  <c r="L157" i="1"/>
  <c r="W157" i="1"/>
  <c r="AH157" i="1"/>
  <c r="AS157" i="1"/>
  <c r="E158" i="1"/>
  <c r="K158" i="1"/>
  <c r="P158" i="1"/>
  <c r="V158" i="1"/>
  <c r="AA158" i="1"/>
  <c r="AG158" i="1"/>
  <c r="AL158" i="1"/>
  <c r="AR158" i="1"/>
  <c r="E159" i="1"/>
  <c r="P159" i="1"/>
  <c r="AA159" i="1"/>
  <c r="AL159" i="1"/>
  <c r="G161" i="1"/>
  <c r="H161" i="1"/>
  <c r="I161" i="1"/>
  <c r="J161" i="1"/>
  <c r="E160" i="1"/>
  <c r="R161" i="1"/>
  <c r="S161" i="1"/>
  <c r="T161" i="1"/>
  <c r="U161" i="1"/>
  <c r="AC161" i="1"/>
  <c r="AD161" i="1"/>
  <c r="AE161" i="1"/>
  <c r="AF161" i="1"/>
  <c r="AA160" i="1"/>
  <c r="AN161" i="1"/>
  <c r="AO161" i="1"/>
  <c r="AP161" i="1"/>
  <c r="AQ161" i="1"/>
  <c r="L167" i="1"/>
  <c r="W167" i="1"/>
  <c r="AH167" i="1"/>
  <c r="L170" i="1"/>
  <c r="L173" i="1"/>
  <c r="K174" i="1"/>
  <c r="W170" i="1"/>
  <c r="AH170" i="1"/>
  <c r="AS170" i="1"/>
  <c r="AS173" i="1"/>
  <c r="AR174" i="1"/>
  <c r="W173" i="1"/>
  <c r="AH173" i="1"/>
  <c r="AG174" i="1"/>
  <c r="E174" i="1"/>
  <c r="P174" i="1"/>
  <c r="AA174" i="1"/>
  <c r="AL174" i="1"/>
  <c r="E175" i="1"/>
  <c r="P175" i="1"/>
  <c r="AA175" i="1"/>
  <c r="AL175" i="1"/>
  <c r="G177" i="1"/>
  <c r="H177" i="1"/>
  <c r="I177" i="1"/>
  <c r="J177" i="1"/>
  <c r="E176" i="1"/>
  <c r="R177" i="1"/>
  <c r="S177" i="1"/>
  <c r="T177" i="1"/>
  <c r="U177" i="1"/>
  <c r="AC177" i="1"/>
  <c r="AD177" i="1"/>
  <c r="AE177" i="1"/>
  <c r="AF177" i="1"/>
  <c r="AA176" i="1"/>
  <c r="AN177" i="1"/>
  <c r="AO177" i="1"/>
  <c r="AP177" i="1"/>
  <c r="AQ177" i="1"/>
  <c r="S9" i="4"/>
  <c r="Q9" i="4"/>
  <c r="O9" i="4"/>
  <c r="M9" i="4"/>
  <c r="K9" i="4"/>
  <c r="I9" i="4"/>
  <c r="G9" i="4"/>
  <c r="E9" i="4"/>
  <c r="V9" i="4"/>
  <c r="R9" i="4"/>
  <c r="P9" i="4"/>
  <c r="N9" i="4"/>
  <c r="L9" i="4"/>
  <c r="J9" i="4"/>
  <c r="H9" i="4"/>
  <c r="F9" i="4"/>
  <c r="X104" i="12"/>
  <c r="Z104" i="12"/>
  <c r="G73" i="4"/>
  <c r="K73" i="4"/>
  <c r="O73" i="4"/>
  <c r="S73" i="4"/>
  <c r="W73" i="4"/>
  <c r="AA73" i="4"/>
  <c r="H73" i="4"/>
  <c r="L73" i="4"/>
  <c r="P73" i="4"/>
  <c r="T73" i="4"/>
  <c r="X73" i="4"/>
  <c r="AB73" i="4"/>
  <c r="E41" i="4"/>
  <c r="G41" i="4"/>
  <c r="I41" i="4"/>
  <c r="K41" i="4"/>
  <c r="M41" i="4"/>
  <c r="O41" i="4"/>
  <c r="Q41" i="4"/>
  <c r="S41" i="4"/>
  <c r="U41" i="4"/>
  <c r="W41" i="4"/>
  <c r="Y41" i="4"/>
  <c r="AA41" i="4"/>
  <c r="AC41" i="4"/>
  <c r="F41" i="4"/>
  <c r="H41" i="4"/>
  <c r="J41" i="4"/>
  <c r="L41" i="4"/>
  <c r="N41" i="4"/>
  <c r="P41" i="4"/>
  <c r="R41" i="4"/>
  <c r="T41" i="4"/>
  <c r="V41" i="4"/>
  <c r="X41" i="4"/>
  <c r="Z41" i="4"/>
  <c r="AB41" i="4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F39" i="4"/>
  <c r="H39" i="4"/>
  <c r="J39" i="4"/>
  <c r="L39" i="4"/>
  <c r="N39" i="4"/>
  <c r="P39" i="4"/>
  <c r="R39" i="4"/>
  <c r="T39" i="4"/>
  <c r="V39" i="4"/>
  <c r="X39" i="4"/>
  <c r="Z39" i="4"/>
  <c r="AB39" i="4"/>
  <c r="E37" i="4"/>
  <c r="G37" i="4"/>
  <c r="I37" i="4"/>
  <c r="K37" i="4"/>
  <c r="M37" i="4"/>
  <c r="O37" i="4"/>
  <c r="Q37" i="4"/>
  <c r="S37" i="4"/>
  <c r="U37" i="4"/>
  <c r="W37" i="4"/>
  <c r="Y37" i="4"/>
  <c r="AA37" i="4"/>
  <c r="AC37" i="4"/>
  <c r="F37" i="4"/>
  <c r="H37" i="4"/>
  <c r="J37" i="4"/>
  <c r="L37" i="4"/>
  <c r="N37" i="4"/>
  <c r="P37" i="4"/>
  <c r="R37" i="4"/>
  <c r="T37" i="4"/>
  <c r="V37" i="4"/>
  <c r="X37" i="4"/>
  <c r="Z37" i="4"/>
  <c r="AB37" i="4"/>
  <c r="E35" i="4"/>
  <c r="G35" i="4"/>
  <c r="I35" i="4"/>
  <c r="K35" i="4"/>
  <c r="M35" i="4"/>
  <c r="O35" i="4"/>
  <c r="Q35" i="4"/>
  <c r="S35" i="4"/>
  <c r="U35" i="4"/>
  <c r="W35" i="4"/>
  <c r="Y35" i="4"/>
  <c r="AA35" i="4"/>
  <c r="AC35" i="4"/>
  <c r="F35" i="4"/>
  <c r="H35" i="4"/>
  <c r="J35" i="4"/>
  <c r="L35" i="4"/>
  <c r="N35" i="4"/>
  <c r="P35" i="4"/>
  <c r="R35" i="4"/>
  <c r="T35" i="4"/>
  <c r="V35" i="4"/>
  <c r="X35" i="4"/>
  <c r="Z35" i="4"/>
  <c r="AB35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F33" i="4"/>
  <c r="H33" i="4"/>
  <c r="J33" i="4"/>
  <c r="L33" i="4"/>
  <c r="N33" i="4"/>
  <c r="P33" i="4"/>
  <c r="R33" i="4"/>
  <c r="T33" i="4"/>
  <c r="V33" i="4"/>
  <c r="X33" i="4"/>
  <c r="Z33" i="4"/>
  <c r="AB33" i="4"/>
  <c r="E31" i="4"/>
  <c r="G31" i="4"/>
  <c r="I31" i="4"/>
  <c r="K31" i="4"/>
  <c r="M31" i="4"/>
  <c r="O31" i="4"/>
  <c r="Q31" i="4"/>
  <c r="S31" i="4"/>
  <c r="F31" i="4"/>
  <c r="H31" i="4"/>
  <c r="J31" i="4"/>
  <c r="L31" i="4"/>
  <c r="N31" i="4"/>
  <c r="P31" i="4"/>
  <c r="R31" i="4"/>
  <c r="T31" i="4"/>
  <c r="V31" i="4"/>
  <c r="G29" i="4"/>
  <c r="K29" i="4"/>
  <c r="O29" i="4"/>
  <c r="S29" i="4"/>
  <c r="W29" i="4"/>
  <c r="AA29" i="4"/>
  <c r="H29" i="4"/>
  <c r="L29" i="4"/>
  <c r="P29" i="4"/>
  <c r="T29" i="4"/>
  <c r="X29" i="4"/>
  <c r="AB29" i="4"/>
  <c r="E27" i="4"/>
  <c r="G27" i="4"/>
  <c r="I27" i="4"/>
  <c r="K27" i="4"/>
  <c r="M27" i="4"/>
  <c r="O27" i="4"/>
  <c r="Q27" i="4"/>
  <c r="S27" i="4"/>
  <c r="U27" i="4"/>
  <c r="W27" i="4"/>
  <c r="Y27" i="4"/>
  <c r="AA27" i="4"/>
  <c r="AC27" i="4"/>
  <c r="F27" i="4"/>
  <c r="H27" i="4"/>
  <c r="J27" i="4"/>
  <c r="L27" i="4"/>
  <c r="N27" i="4"/>
  <c r="P27" i="4"/>
  <c r="R27" i="4"/>
  <c r="T27" i="4"/>
  <c r="V27" i="4"/>
  <c r="X27" i="4"/>
  <c r="Z27" i="4"/>
  <c r="AB27" i="4"/>
  <c r="E25" i="4"/>
  <c r="G25" i="4"/>
  <c r="I25" i="4"/>
  <c r="K25" i="4"/>
  <c r="M25" i="4"/>
  <c r="O25" i="4"/>
  <c r="Q25" i="4"/>
  <c r="S25" i="4"/>
  <c r="U25" i="4"/>
  <c r="W25" i="4"/>
  <c r="Y25" i="4"/>
  <c r="AA25" i="4"/>
  <c r="AC25" i="4"/>
  <c r="F25" i="4"/>
  <c r="H25" i="4"/>
  <c r="J25" i="4"/>
  <c r="L25" i="4"/>
  <c r="N25" i="4"/>
  <c r="P25" i="4"/>
  <c r="R25" i="4"/>
  <c r="T25" i="4"/>
  <c r="V25" i="4"/>
  <c r="X25" i="4"/>
  <c r="Z25" i="4"/>
  <c r="AB25" i="4"/>
  <c r="E23" i="4"/>
  <c r="G23" i="4"/>
  <c r="I23" i="4"/>
  <c r="K23" i="4"/>
  <c r="M23" i="4"/>
  <c r="O23" i="4"/>
  <c r="Q23" i="4"/>
  <c r="S23" i="4"/>
  <c r="U23" i="4"/>
  <c r="W23" i="4"/>
  <c r="Y23" i="4"/>
  <c r="AA23" i="4"/>
  <c r="AC23" i="4"/>
  <c r="F23" i="4"/>
  <c r="H23" i="4"/>
  <c r="J23" i="4"/>
  <c r="L23" i="4"/>
  <c r="N23" i="4"/>
  <c r="P23" i="4"/>
  <c r="R23" i="4"/>
  <c r="T23" i="4"/>
  <c r="V23" i="4"/>
  <c r="X23" i="4"/>
  <c r="Z23" i="4"/>
  <c r="AB23" i="4"/>
  <c r="E21" i="4"/>
  <c r="G21" i="4"/>
  <c r="I21" i="4"/>
  <c r="K21" i="4"/>
  <c r="M21" i="4"/>
  <c r="O21" i="4"/>
  <c r="Q21" i="4"/>
  <c r="S21" i="4"/>
  <c r="F21" i="4"/>
  <c r="H21" i="4"/>
  <c r="J21" i="4"/>
  <c r="L21" i="4"/>
  <c r="N21" i="4"/>
  <c r="P21" i="4"/>
  <c r="R21" i="4"/>
  <c r="T21" i="4"/>
  <c r="V21" i="4"/>
  <c r="E19" i="4"/>
  <c r="G19" i="4"/>
  <c r="I19" i="4"/>
  <c r="K19" i="4"/>
  <c r="M19" i="4"/>
  <c r="O19" i="4"/>
  <c r="Q19" i="4"/>
  <c r="S19" i="4"/>
  <c r="U19" i="4"/>
  <c r="W19" i="4"/>
  <c r="Y19" i="4"/>
  <c r="AA19" i="4"/>
  <c r="AC19" i="4"/>
  <c r="F19" i="4"/>
  <c r="H19" i="4"/>
  <c r="J19" i="4"/>
  <c r="L19" i="4"/>
  <c r="N19" i="4"/>
  <c r="P19" i="4"/>
  <c r="R19" i="4"/>
  <c r="T19" i="4"/>
  <c r="V19" i="4"/>
  <c r="X19" i="4"/>
  <c r="Z19" i="4"/>
  <c r="AB19" i="4"/>
  <c r="G17" i="4"/>
  <c r="K17" i="4"/>
  <c r="O17" i="4"/>
  <c r="S17" i="4"/>
  <c r="W17" i="4"/>
  <c r="AA17" i="4"/>
  <c r="H17" i="4"/>
  <c r="L17" i="4"/>
  <c r="P17" i="4"/>
  <c r="T17" i="4"/>
  <c r="X17" i="4"/>
  <c r="AB17" i="4"/>
  <c r="E15" i="4"/>
  <c r="G15" i="4"/>
  <c r="I15" i="4"/>
  <c r="K15" i="4"/>
  <c r="M15" i="4"/>
  <c r="O15" i="4"/>
  <c r="Q15" i="4"/>
  <c r="S15" i="4"/>
  <c r="U15" i="4"/>
  <c r="W15" i="4"/>
  <c r="Y15" i="4"/>
  <c r="AA15" i="4"/>
  <c r="AC15" i="4"/>
  <c r="F15" i="4"/>
  <c r="H15" i="4"/>
  <c r="J15" i="4"/>
  <c r="L15" i="4"/>
  <c r="N15" i="4"/>
  <c r="P15" i="4"/>
  <c r="R15" i="4"/>
  <c r="T15" i="4"/>
  <c r="V15" i="4"/>
  <c r="X15" i="4"/>
  <c r="Z15" i="4"/>
  <c r="AB15" i="4"/>
  <c r="G13" i="4"/>
  <c r="K13" i="4"/>
  <c r="O13" i="4"/>
  <c r="S13" i="4"/>
  <c r="H13" i="4"/>
  <c r="L13" i="4"/>
  <c r="P13" i="4"/>
  <c r="T13" i="4"/>
  <c r="E11" i="4"/>
  <c r="I11" i="4"/>
  <c r="M11" i="4"/>
  <c r="Q11" i="4"/>
  <c r="AC11" i="4"/>
  <c r="F11" i="4"/>
  <c r="J11" i="4"/>
  <c r="N11" i="4"/>
  <c r="R11" i="4"/>
  <c r="V11" i="4"/>
  <c r="AB71" i="4"/>
  <c r="Z71" i="4"/>
  <c r="X71" i="4"/>
  <c r="V71" i="4"/>
  <c r="T71" i="4"/>
  <c r="R71" i="4"/>
  <c r="P71" i="4"/>
  <c r="N71" i="4"/>
  <c r="L71" i="4"/>
  <c r="J71" i="4"/>
  <c r="H71" i="4"/>
  <c r="F71" i="4"/>
  <c r="AB70" i="4"/>
  <c r="Z70" i="4"/>
  <c r="X70" i="4"/>
  <c r="V70" i="4"/>
  <c r="T70" i="4"/>
  <c r="R70" i="4"/>
  <c r="P70" i="4"/>
  <c r="N70" i="4"/>
  <c r="L70" i="4"/>
  <c r="J70" i="4"/>
  <c r="H70" i="4"/>
  <c r="F70" i="4"/>
  <c r="AB69" i="4"/>
  <c r="Z69" i="4"/>
  <c r="X69" i="4"/>
  <c r="V69" i="4"/>
  <c r="T69" i="4"/>
  <c r="R69" i="4"/>
  <c r="P69" i="4"/>
  <c r="N69" i="4"/>
  <c r="L69" i="4"/>
  <c r="J69" i="4"/>
  <c r="H69" i="4"/>
  <c r="F69" i="4"/>
  <c r="AB68" i="4"/>
  <c r="Z68" i="4"/>
  <c r="X68" i="4"/>
  <c r="V68" i="4"/>
  <c r="T68" i="4"/>
  <c r="R68" i="4"/>
  <c r="P68" i="4"/>
  <c r="N68" i="4"/>
  <c r="L68" i="4"/>
  <c r="J68" i="4"/>
  <c r="H68" i="4"/>
  <c r="F68" i="4"/>
  <c r="AB67" i="4"/>
  <c r="Z67" i="4"/>
  <c r="X67" i="4"/>
  <c r="V67" i="4"/>
  <c r="T67" i="4"/>
  <c r="R67" i="4"/>
  <c r="P67" i="4"/>
  <c r="N67" i="4"/>
  <c r="L67" i="4"/>
  <c r="J67" i="4"/>
  <c r="H67" i="4"/>
  <c r="F67" i="4"/>
  <c r="AB66" i="4"/>
  <c r="Z66" i="4"/>
  <c r="X66" i="4"/>
  <c r="V66" i="4"/>
  <c r="T66" i="4"/>
  <c r="R66" i="4"/>
  <c r="P66" i="4"/>
  <c r="N66" i="4"/>
  <c r="L66" i="4"/>
  <c r="J66" i="4"/>
  <c r="H66" i="4"/>
  <c r="F66" i="4"/>
  <c r="AB65" i="4"/>
  <c r="Z65" i="4"/>
  <c r="X65" i="4"/>
  <c r="V65" i="4"/>
  <c r="T65" i="4"/>
  <c r="R65" i="4"/>
  <c r="P65" i="4"/>
  <c r="N65" i="4"/>
  <c r="L65" i="4"/>
  <c r="J65" i="4"/>
  <c r="H65" i="4"/>
  <c r="F65" i="4"/>
  <c r="AB64" i="4"/>
  <c r="Z64" i="4"/>
  <c r="X64" i="4"/>
  <c r="V64" i="4"/>
  <c r="T64" i="4"/>
  <c r="R64" i="4"/>
  <c r="P64" i="4"/>
  <c r="N64" i="4"/>
  <c r="L64" i="4"/>
  <c r="J64" i="4"/>
  <c r="H64" i="4"/>
  <c r="F64" i="4"/>
  <c r="AB63" i="4"/>
  <c r="Z63" i="4"/>
  <c r="X63" i="4"/>
  <c r="V63" i="4"/>
  <c r="T63" i="4"/>
  <c r="R63" i="4"/>
  <c r="P63" i="4"/>
  <c r="N63" i="4"/>
  <c r="L63" i="4"/>
  <c r="J63" i="4"/>
  <c r="H63" i="4"/>
  <c r="F63" i="4"/>
  <c r="AB62" i="4"/>
  <c r="Z62" i="4"/>
  <c r="X62" i="4"/>
  <c r="V62" i="4"/>
  <c r="T62" i="4"/>
  <c r="R62" i="4"/>
  <c r="P62" i="4"/>
  <c r="N62" i="4"/>
  <c r="L62" i="4"/>
  <c r="J62" i="4"/>
  <c r="H62" i="4"/>
  <c r="F62" i="4"/>
  <c r="AB61" i="4"/>
  <c r="Z61" i="4"/>
  <c r="X61" i="4"/>
  <c r="V61" i="4"/>
  <c r="T61" i="4"/>
  <c r="R61" i="4"/>
  <c r="P61" i="4"/>
  <c r="N61" i="4"/>
  <c r="L61" i="4"/>
  <c r="J61" i="4"/>
  <c r="H61" i="4"/>
  <c r="F61" i="4"/>
  <c r="AB60" i="4"/>
  <c r="Z60" i="4"/>
  <c r="X60" i="4"/>
  <c r="V60" i="4"/>
  <c r="T60" i="4"/>
  <c r="R60" i="4"/>
  <c r="P60" i="4"/>
  <c r="N60" i="4"/>
  <c r="L60" i="4"/>
  <c r="J60" i="4"/>
  <c r="H60" i="4"/>
  <c r="F60" i="4"/>
  <c r="AB59" i="4"/>
  <c r="Z59" i="4"/>
  <c r="X59" i="4"/>
  <c r="V59" i="4"/>
  <c r="T59" i="4"/>
  <c r="R59" i="4"/>
  <c r="P59" i="4"/>
  <c r="N59" i="4"/>
  <c r="L59" i="4"/>
  <c r="J59" i="4"/>
  <c r="H59" i="4"/>
  <c r="F59" i="4"/>
  <c r="AB58" i="4"/>
  <c r="Z58" i="4"/>
  <c r="X58" i="4"/>
  <c r="V58" i="4"/>
  <c r="T58" i="4"/>
  <c r="R58" i="4"/>
  <c r="P58" i="4"/>
  <c r="N58" i="4"/>
  <c r="L58" i="4"/>
  <c r="J58" i="4"/>
  <c r="H58" i="4"/>
  <c r="F58" i="4"/>
  <c r="AB57" i="4"/>
  <c r="X57" i="4"/>
  <c r="T57" i="4"/>
  <c r="P57" i="4"/>
  <c r="L57" i="4"/>
  <c r="H57" i="4"/>
  <c r="AB56" i="4"/>
  <c r="Z56" i="4"/>
  <c r="X56" i="4"/>
  <c r="V56" i="4"/>
  <c r="T56" i="4"/>
  <c r="R56" i="4"/>
  <c r="P56" i="4"/>
  <c r="N56" i="4"/>
  <c r="L56" i="4"/>
  <c r="J56" i="4"/>
  <c r="H56" i="4"/>
  <c r="F56" i="4"/>
  <c r="AB55" i="4"/>
  <c r="Z55" i="4"/>
  <c r="X55" i="4"/>
  <c r="V55" i="4"/>
  <c r="T55" i="4"/>
  <c r="R55" i="4"/>
  <c r="P55" i="4"/>
  <c r="N55" i="4"/>
  <c r="L55" i="4"/>
  <c r="J55" i="4"/>
  <c r="H55" i="4"/>
  <c r="F55" i="4"/>
  <c r="AB54" i="4"/>
  <c r="Z54" i="4"/>
  <c r="X54" i="4"/>
  <c r="V54" i="4"/>
  <c r="T54" i="4"/>
  <c r="R54" i="4"/>
  <c r="P54" i="4"/>
  <c r="N54" i="4"/>
  <c r="L54" i="4"/>
  <c r="J54" i="4"/>
  <c r="H54" i="4"/>
  <c r="F54" i="4"/>
  <c r="AB53" i="4"/>
  <c r="X53" i="4"/>
  <c r="T53" i="4"/>
  <c r="P53" i="4"/>
  <c r="L53" i="4"/>
  <c r="H53" i="4"/>
  <c r="AB52" i="4"/>
  <c r="Z52" i="4"/>
  <c r="X52" i="4"/>
  <c r="V52" i="4"/>
  <c r="T52" i="4"/>
  <c r="R52" i="4"/>
  <c r="P52" i="4"/>
  <c r="N52" i="4"/>
  <c r="L52" i="4"/>
  <c r="J52" i="4"/>
  <c r="H52" i="4"/>
  <c r="F52" i="4"/>
  <c r="Z51" i="4"/>
  <c r="V51" i="4"/>
  <c r="R51" i="4"/>
  <c r="N51" i="4"/>
  <c r="J51" i="4"/>
  <c r="F51" i="4"/>
  <c r="AB50" i="4"/>
  <c r="X50" i="4"/>
  <c r="T50" i="4"/>
  <c r="P50" i="4"/>
  <c r="L50" i="4"/>
  <c r="H50" i="4"/>
  <c r="AB49" i="4"/>
  <c r="Z49" i="4"/>
  <c r="X49" i="4"/>
  <c r="V49" i="4"/>
  <c r="T49" i="4"/>
  <c r="R49" i="4"/>
  <c r="P49" i="4"/>
  <c r="N49" i="4"/>
  <c r="L49" i="4"/>
  <c r="J49" i="4"/>
  <c r="H49" i="4"/>
  <c r="F49" i="4"/>
  <c r="Z48" i="4"/>
  <c r="V48" i="4"/>
  <c r="R48" i="4"/>
  <c r="N48" i="4"/>
  <c r="J48" i="4"/>
  <c r="F48" i="4"/>
  <c r="Z47" i="4"/>
  <c r="V47" i="4"/>
  <c r="R47" i="4"/>
  <c r="N47" i="4"/>
  <c r="J47" i="4"/>
  <c r="F47" i="4"/>
  <c r="AB46" i="4"/>
  <c r="X46" i="4"/>
  <c r="T46" i="4"/>
  <c r="P46" i="4"/>
  <c r="L46" i="4"/>
  <c r="H46" i="4"/>
  <c r="AB45" i="4"/>
  <c r="Z45" i="4"/>
  <c r="X45" i="4"/>
  <c r="V45" i="4"/>
  <c r="T45" i="4"/>
  <c r="R45" i="4"/>
  <c r="P45" i="4"/>
  <c r="N45" i="4"/>
  <c r="L45" i="4"/>
  <c r="J45" i="4"/>
  <c r="H45" i="4"/>
  <c r="F45" i="4"/>
  <c r="AB44" i="4"/>
  <c r="Z44" i="4"/>
  <c r="X44" i="4"/>
  <c r="V44" i="4"/>
  <c r="T44" i="4"/>
  <c r="R44" i="4"/>
  <c r="P44" i="4"/>
  <c r="N44" i="4"/>
  <c r="L44" i="4"/>
  <c r="J44" i="4"/>
  <c r="H44" i="4"/>
  <c r="F44" i="4"/>
  <c r="AB43" i="4"/>
  <c r="Z43" i="4"/>
  <c r="X43" i="4"/>
  <c r="V43" i="4"/>
  <c r="T43" i="4"/>
  <c r="R43" i="4"/>
  <c r="P43" i="4"/>
  <c r="N43" i="4"/>
  <c r="L43" i="4"/>
  <c r="J43" i="4"/>
  <c r="H43" i="4"/>
  <c r="F43" i="4"/>
  <c r="E80" i="4"/>
  <c r="G80" i="4"/>
  <c r="I80" i="4"/>
  <c r="K80" i="4"/>
  <c r="M80" i="4"/>
  <c r="O80" i="4"/>
  <c r="Q80" i="4"/>
  <c r="S80" i="4"/>
  <c r="U80" i="4"/>
  <c r="W80" i="4"/>
  <c r="F80" i="4"/>
  <c r="H80" i="4"/>
  <c r="J80" i="4"/>
  <c r="L80" i="4"/>
  <c r="N80" i="4"/>
  <c r="P80" i="4"/>
  <c r="R80" i="4"/>
  <c r="T80" i="4"/>
  <c r="V80" i="4"/>
  <c r="E79" i="4"/>
  <c r="I79" i="4"/>
  <c r="M79" i="4"/>
  <c r="Q79" i="4"/>
  <c r="U79" i="4"/>
  <c r="Y79" i="4"/>
  <c r="AC79" i="4"/>
  <c r="F79" i="4"/>
  <c r="J79" i="4"/>
  <c r="N79" i="4"/>
  <c r="R79" i="4"/>
  <c r="V79" i="4"/>
  <c r="Z79" i="4"/>
  <c r="E78" i="4"/>
  <c r="I78" i="4"/>
  <c r="M78" i="4"/>
  <c r="Q78" i="4"/>
  <c r="U78" i="4"/>
  <c r="Y78" i="4"/>
  <c r="AC78" i="4"/>
  <c r="F78" i="4"/>
  <c r="J78" i="4"/>
  <c r="N78" i="4"/>
  <c r="R78" i="4"/>
  <c r="V78" i="4"/>
  <c r="Z78" i="4"/>
  <c r="E77" i="4"/>
  <c r="I77" i="4"/>
  <c r="M77" i="4"/>
  <c r="Q77" i="4"/>
  <c r="U77" i="4"/>
  <c r="Y77" i="4"/>
  <c r="AC77" i="4"/>
  <c r="F77" i="4"/>
  <c r="J77" i="4"/>
  <c r="N77" i="4"/>
  <c r="R77" i="4"/>
  <c r="V77" i="4"/>
  <c r="Z77" i="4"/>
  <c r="E76" i="4"/>
  <c r="I76" i="4"/>
  <c r="M76" i="4"/>
  <c r="Q76" i="4"/>
  <c r="U76" i="4"/>
  <c r="Y76" i="4"/>
  <c r="AC76" i="4"/>
  <c r="F76" i="4"/>
  <c r="J76" i="4"/>
  <c r="N76" i="4"/>
  <c r="R76" i="4"/>
  <c r="V76" i="4"/>
  <c r="Z76" i="4"/>
  <c r="E75" i="4"/>
  <c r="G75" i="4"/>
  <c r="I75" i="4"/>
  <c r="K75" i="4"/>
  <c r="M75" i="4"/>
  <c r="O75" i="4"/>
  <c r="Q75" i="4"/>
  <c r="S75" i="4"/>
  <c r="U75" i="4"/>
  <c r="W75" i="4"/>
  <c r="Y75" i="4"/>
  <c r="AA75" i="4"/>
  <c r="AC75" i="4"/>
  <c r="F75" i="4"/>
  <c r="H75" i="4"/>
  <c r="J75" i="4"/>
  <c r="L75" i="4"/>
  <c r="N75" i="4"/>
  <c r="P75" i="4"/>
  <c r="R75" i="4"/>
  <c r="T75" i="4"/>
  <c r="V75" i="4"/>
  <c r="X75" i="4"/>
  <c r="Z75" i="4"/>
  <c r="AB75" i="4"/>
  <c r="E74" i="4"/>
  <c r="G74" i="4"/>
  <c r="I74" i="4"/>
  <c r="K74" i="4"/>
  <c r="M74" i="4"/>
  <c r="O74" i="4"/>
  <c r="Q74" i="4"/>
  <c r="S74" i="4"/>
  <c r="U74" i="4"/>
  <c r="W74" i="4"/>
  <c r="Y74" i="4"/>
  <c r="AA74" i="4"/>
  <c r="AC74" i="4"/>
  <c r="F74" i="4"/>
  <c r="H74" i="4"/>
  <c r="J74" i="4"/>
  <c r="L74" i="4"/>
  <c r="N74" i="4"/>
  <c r="P74" i="4"/>
  <c r="R74" i="4"/>
  <c r="T74" i="4"/>
  <c r="V74" i="4"/>
  <c r="X74" i="4"/>
  <c r="Z74" i="4"/>
  <c r="AB74" i="4"/>
  <c r="E72" i="4"/>
  <c r="G72" i="4"/>
  <c r="I72" i="4"/>
  <c r="K72" i="4"/>
  <c r="M72" i="4"/>
  <c r="O72" i="4"/>
  <c r="Q72" i="4"/>
  <c r="S72" i="4"/>
  <c r="U72" i="4"/>
  <c r="W72" i="4"/>
  <c r="Y72" i="4"/>
  <c r="AA72" i="4"/>
  <c r="AC72" i="4"/>
  <c r="F72" i="4"/>
  <c r="H72" i="4"/>
  <c r="J72" i="4"/>
  <c r="L72" i="4"/>
  <c r="N72" i="4"/>
  <c r="P72" i="4"/>
  <c r="R72" i="4"/>
  <c r="T72" i="4"/>
  <c r="V72" i="4"/>
  <c r="X72" i="4"/>
  <c r="Z72" i="4"/>
  <c r="AB72" i="4"/>
  <c r="E42" i="4"/>
  <c r="G42" i="4"/>
  <c r="I42" i="4"/>
  <c r="K42" i="4"/>
  <c r="M42" i="4"/>
  <c r="O42" i="4"/>
  <c r="Q42" i="4"/>
  <c r="S42" i="4"/>
  <c r="U42" i="4"/>
  <c r="W42" i="4"/>
  <c r="Y42" i="4"/>
  <c r="F42" i="4"/>
  <c r="H42" i="4"/>
  <c r="J42" i="4"/>
  <c r="L42" i="4"/>
  <c r="N42" i="4"/>
  <c r="P42" i="4"/>
  <c r="R42" i="4"/>
  <c r="T42" i="4"/>
  <c r="V42" i="4"/>
  <c r="X42" i="4"/>
  <c r="Z42" i="4"/>
  <c r="E40" i="4"/>
  <c r="G40" i="4"/>
  <c r="I40" i="4"/>
  <c r="K40" i="4"/>
  <c r="M40" i="4"/>
  <c r="O40" i="4"/>
  <c r="Q40" i="4"/>
  <c r="S40" i="4"/>
  <c r="U40" i="4"/>
  <c r="W40" i="4"/>
  <c r="Y40" i="4"/>
  <c r="AA40" i="4"/>
  <c r="AC40" i="4"/>
  <c r="F40" i="4"/>
  <c r="H40" i="4"/>
  <c r="J40" i="4"/>
  <c r="L40" i="4"/>
  <c r="N40" i="4"/>
  <c r="P40" i="4"/>
  <c r="R40" i="4"/>
  <c r="T40" i="4"/>
  <c r="V40" i="4"/>
  <c r="X40" i="4"/>
  <c r="Z40" i="4"/>
  <c r="AB40" i="4"/>
  <c r="G38" i="4"/>
  <c r="K38" i="4"/>
  <c r="O38" i="4"/>
  <c r="S38" i="4"/>
  <c r="W38" i="4"/>
  <c r="AA38" i="4"/>
  <c r="H38" i="4"/>
  <c r="L38" i="4"/>
  <c r="P38" i="4"/>
  <c r="T38" i="4"/>
  <c r="X38" i="4"/>
  <c r="AB38" i="4"/>
  <c r="G36" i="4"/>
  <c r="K36" i="4"/>
  <c r="O36" i="4"/>
  <c r="S36" i="4"/>
  <c r="F36" i="4"/>
  <c r="J36" i="4"/>
  <c r="N36" i="4"/>
  <c r="R36" i="4"/>
  <c r="V36" i="4"/>
  <c r="E34" i="4"/>
  <c r="G34" i="4"/>
  <c r="I34" i="4"/>
  <c r="K34" i="4"/>
  <c r="M34" i="4"/>
  <c r="O34" i="4"/>
  <c r="Q34" i="4"/>
  <c r="S34" i="4"/>
  <c r="U34" i="4"/>
  <c r="W34" i="4"/>
  <c r="Y34" i="4"/>
  <c r="AA34" i="4"/>
  <c r="AC34" i="4"/>
  <c r="F34" i="4"/>
  <c r="H34" i="4"/>
  <c r="J34" i="4"/>
  <c r="L34" i="4"/>
  <c r="N34" i="4"/>
  <c r="P34" i="4"/>
  <c r="R34" i="4"/>
  <c r="T34" i="4"/>
  <c r="V34" i="4"/>
  <c r="X34" i="4"/>
  <c r="Z34" i="4"/>
  <c r="AB34" i="4"/>
  <c r="E32" i="4"/>
  <c r="G32" i="4"/>
  <c r="I32" i="4"/>
  <c r="K32" i="4"/>
  <c r="M32" i="4"/>
  <c r="O32" i="4"/>
  <c r="Q32" i="4"/>
  <c r="S32" i="4"/>
  <c r="U32" i="4"/>
  <c r="W32" i="4"/>
  <c r="Y32" i="4"/>
  <c r="AA32" i="4"/>
  <c r="AC32" i="4"/>
  <c r="F32" i="4"/>
  <c r="H32" i="4"/>
  <c r="J32" i="4"/>
  <c r="L32" i="4"/>
  <c r="N32" i="4"/>
  <c r="P32" i="4"/>
  <c r="R32" i="4"/>
  <c r="T32" i="4"/>
  <c r="V32" i="4"/>
  <c r="X32" i="4"/>
  <c r="Z32" i="4"/>
  <c r="AB32" i="4"/>
  <c r="G30" i="4"/>
  <c r="K30" i="4"/>
  <c r="O30" i="4"/>
  <c r="S30" i="4"/>
  <c r="W30" i="4"/>
  <c r="AA30" i="4"/>
  <c r="H30" i="4"/>
  <c r="L30" i="4"/>
  <c r="P30" i="4"/>
  <c r="T30" i="4"/>
  <c r="X30" i="4"/>
  <c r="AB30" i="4"/>
  <c r="G28" i="4"/>
  <c r="K28" i="4"/>
  <c r="O28" i="4"/>
  <c r="S28" i="4"/>
  <c r="F28" i="4"/>
  <c r="J28" i="4"/>
  <c r="N28" i="4"/>
  <c r="R28" i="4"/>
  <c r="V28" i="4"/>
  <c r="E26" i="4"/>
  <c r="G26" i="4"/>
  <c r="I26" i="4"/>
  <c r="K26" i="4"/>
  <c r="M26" i="4"/>
  <c r="O26" i="4"/>
  <c r="Q26" i="4"/>
  <c r="S26" i="4"/>
  <c r="U26" i="4"/>
  <c r="W26" i="4"/>
  <c r="Y26" i="4"/>
  <c r="AA26" i="4"/>
  <c r="AC26" i="4"/>
  <c r="F26" i="4"/>
  <c r="H26" i="4"/>
  <c r="J26" i="4"/>
  <c r="L26" i="4"/>
  <c r="N26" i="4"/>
  <c r="P26" i="4"/>
  <c r="R26" i="4"/>
  <c r="T26" i="4"/>
  <c r="V26" i="4"/>
  <c r="X26" i="4"/>
  <c r="Z26" i="4"/>
  <c r="AB26" i="4"/>
  <c r="E24" i="4"/>
  <c r="G24" i="4"/>
  <c r="I24" i="4"/>
  <c r="K24" i="4"/>
  <c r="M24" i="4"/>
  <c r="O24" i="4"/>
  <c r="Q24" i="4"/>
  <c r="S24" i="4"/>
  <c r="U24" i="4"/>
  <c r="W24" i="4"/>
  <c r="Y24" i="4"/>
  <c r="AA24" i="4"/>
  <c r="AC24" i="4"/>
  <c r="F24" i="4"/>
  <c r="H24" i="4"/>
  <c r="J24" i="4"/>
  <c r="L24" i="4"/>
  <c r="N24" i="4"/>
  <c r="P24" i="4"/>
  <c r="R24" i="4"/>
  <c r="T24" i="4"/>
  <c r="V24" i="4"/>
  <c r="X24" i="4"/>
  <c r="Z24" i="4"/>
  <c r="AB24" i="4"/>
  <c r="E22" i="4"/>
  <c r="G22" i="4"/>
  <c r="I22" i="4"/>
  <c r="K22" i="4"/>
  <c r="M22" i="4"/>
  <c r="O22" i="4"/>
  <c r="Q22" i="4"/>
  <c r="S22" i="4"/>
  <c r="U22" i="4"/>
  <c r="W22" i="4"/>
  <c r="Y22" i="4"/>
  <c r="AA22" i="4"/>
  <c r="AC22" i="4"/>
  <c r="F22" i="4"/>
  <c r="H22" i="4"/>
  <c r="J22" i="4"/>
  <c r="L22" i="4"/>
  <c r="N22" i="4"/>
  <c r="P22" i="4"/>
  <c r="R22" i="4"/>
  <c r="T22" i="4"/>
  <c r="V22" i="4"/>
  <c r="X22" i="4"/>
  <c r="Z22" i="4"/>
  <c r="AB22" i="4"/>
  <c r="E20" i="4"/>
  <c r="G20" i="4"/>
  <c r="I20" i="4"/>
  <c r="K20" i="4"/>
  <c r="M20" i="4"/>
  <c r="O20" i="4"/>
  <c r="Q20" i="4"/>
  <c r="S20" i="4"/>
  <c r="U20" i="4"/>
  <c r="W20" i="4"/>
  <c r="Y20" i="4"/>
  <c r="AA20" i="4"/>
  <c r="AC20" i="4"/>
  <c r="F20" i="4"/>
  <c r="H20" i="4"/>
  <c r="J20" i="4"/>
  <c r="L20" i="4"/>
  <c r="N20" i="4"/>
  <c r="P20" i="4"/>
  <c r="R20" i="4"/>
  <c r="T20" i="4"/>
  <c r="V20" i="4"/>
  <c r="X20" i="4"/>
  <c r="Z20" i="4"/>
  <c r="AB20" i="4"/>
  <c r="G18" i="4"/>
  <c r="K18" i="4"/>
  <c r="O18" i="4"/>
  <c r="S18" i="4"/>
  <c r="F18" i="4"/>
  <c r="J18" i="4"/>
  <c r="N18" i="4"/>
  <c r="R18" i="4"/>
  <c r="V18" i="4"/>
  <c r="E16" i="4"/>
  <c r="G16" i="4"/>
  <c r="I16" i="4"/>
  <c r="K16" i="4"/>
  <c r="M16" i="4"/>
  <c r="O16" i="4"/>
  <c r="Q16" i="4"/>
  <c r="S16" i="4"/>
  <c r="U16" i="4"/>
  <c r="W16" i="4"/>
  <c r="Y16" i="4"/>
  <c r="AA16" i="4"/>
  <c r="AC16" i="4"/>
  <c r="F16" i="4"/>
  <c r="H16" i="4"/>
  <c r="J16" i="4"/>
  <c r="L16" i="4"/>
  <c r="N16" i="4"/>
  <c r="P16" i="4"/>
  <c r="R16" i="4"/>
  <c r="T16" i="4"/>
  <c r="V16" i="4"/>
  <c r="X16" i="4"/>
  <c r="Z16" i="4"/>
  <c r="AB16" i="4"/>
  <c r="E14" i="4"/>
  <c r="G14" i="4"/>
  <c r="I14" i="4"/>
  <c r="K14" i="4"/>
  <c r="M14" i="4"/>
  <c r="O14" i="4"/>
  <c r="Q14" i="4"/>
  <c r="S14" i="4"/>
  <c r="F14" i="4"/>
  <c r="H14" i="4"/>
  <c r="J14" i="4"/>
  <c r="L14" i="4"/>
  <c r="N14" i="4"/>
  <c r="P14" i="4"/>
  <c r="R14" i="4"/>
  <c r="T14" i="4"/>
  <c r="V14" i="4"/>
  <c r="E12" i="4"/>
  <c r="I12" i="4"/>
  <c r="M12" i="4"/>
  <c r="Q12" i="4"/>
  <c r="H12" i="4"/>
  <c r="L12" i="4"/>
  <c r="P12" i="4"/>
  <c r="T12" i="4"/>
  <c r="E10" i="4"/>
  <c r="G10" i="4"/>
  <c r="I10" i="4"/>
  <c r="K10" i="4"/>
  <c r="M10" i="4"/>
  <c r="O10" i="4"/>
  <c r="Q10" i="4"/>
  <c r="S10" i="4"/>
  <c r="H10" i="4"/>
  <c r="J10" i="4"/>
  <c r="L10" i="4"/>
  <c r="N10" i="4"/>
  <c r="P10" i="4"/>
  <c r="T10" i="4"/>
  <c r="V10" i="4"/>
  <c r="X73" i="2"/>
  <c r="AA73" i="2"/>
  <c r="AB73" i="11"/>
  <c r="X71" i="2"/>
  <c r="AA71" i="2"/>
  <c r="X69" i="2"/>
  <c r="AA69" i="2"/>
  <c r="AB69" i="12"/>
  <c r="X67" i="2"/>
  <c r="AA67" i="2"/>
  <c r="AB67" i="10"/>
  <c r="X65" i="2"/>
  <c r="AA65" i="2"/>
  <c r="X63" i="2"/>
  <c r="AA63" i="2"/>
  <c r="AB63" i="11"/>
  <c r="X61" i="2"/>
  <c r="AA61" i="2"/>
  <c r="AB61" i="10"/>
  <c r="X59" i="2"/>
  <c r="AA59" i="2"/>
  <c r="AB59" i="11"/>
  <c r="X57" i="2"/>
  <c r="AA57" i="2"/>
  <c r="X55" i="2"/>
  <c r="AA55" i="2"/>
  <c r="X53" i="2"/>
  <c r="AA53" i="2"/>
  <c r="X51" i="2"/>
  <c r="AA51" i="2"/>
  <c r="X49" i="2"/>
  <c r="AA49" i="2"/>
  <c r="X47" i="2"/>
  <c r="AA47" i="2"/>
  <c r="X45" i="2"/>
  <c r="AA45" i="2"/>
  <c r="X43" i="2"/>
  <c r="AA43" i="2"/>
  <c r="X41" i="2"/>
  <c r="AA41" i="2"/>
  <c r="X39" i="2"/>
  <c r="AA39" i="2"/>
  <c r="X37" i="2"/>
  <c r="AA37" i="2"/>
  <c r="X35" i="2"/>
  <c r="AA35" i="2"/>
  <c r="X33" i="2"/>
  <c r="AA33" i="2"/>
  <c r="AB33" i="10"/>
  <c r="X31" i="2"/>
  <c r="AA31" i="2"/>
  <c r="AB31" i="4"/>
  <c r="X29" i="2"/>
  <c r="AA29" i="2"/>
  <c r="AB29" i="10"/>
  <c r="AC71" i="4"/>
  <c r="AA71" i="4"/>
  <c r="Y71" i="4"/>
  <c r="W71" i="4"/>
  <c r="U71" i="4"/>
  <c r="S71" i="4"/>
  <c r="Q71" i="4"/>
  <c r="O71" i="4"/>
  <c r="M71" i="4"/>
  <c r="K71" i="4"/>
  <c r="I71" i="4"/>
  <c r="G71" i="4"/>
  <c r="E71" i="4"/>
  <c r="AC70" i="4"/>
  <c r="AA70" i="4"/>
  <c r="Y70" i="4"/>
  <c r="W70" i="4"/>
  <c r="U70" i="4"/>
  <c r="S70" i="4"/>
  <c r="Q70" i="4"/>
  <c r="O70" i="4"/>
  <c r="M70" i="4"/>
  <c r="K70" i="4"/>
  <c r="I70" i="4"/>
  <c r="G70" i="4"/>
  <c r="E70" i="4"/>
  <c r="AC69" i="4"/>
  <c r="AA69" i="4"/>
  <c r="Y69" i="4"/>
  <c r="W69" i="4"/>
  <c r="U69" i="4"/>
  <c r="S69" i="4"/>
  <c r="Q69" i="4"/>
  <c r="O69" i="4"/>
  <c r="M69" i="4"/>
  <c r="K69" i="4"/>
  <c r="I69" i="4"/>
  <c r="G69" i="4"/>
  <c r="E69" i="4"/>
  <c r="AC68" i="4"/>
  <c r="AA68" i="4"/>
  <c r="Y68" i="4"/>
  <c r="W68" i="4"/>
  <c r="U68" i="4"/>
  <c r="S68" i="4"/>
  <c r="Q68" i="4"/>
  <c r="O68" i="4"/>
  <c r="M68" i="4"/>
  <c r="K68" i="4"/>
  <c r="I68" i="4"/>
  <c r="G68" i="4"/>
  <c r="E68" i="4"/>
  <c r="AC67" i="4"/>
  <c r="AA67" i="4"/>
  <c r="Y67" i="4"/>
  <c r="W67" i="4"/>
  <c r="U67" i="4"/>
  <c r="S67" i="4"/>
  <c r="Q67" i="4"/>
  <c r="O67" i="4"/>
  <c r="M67" i="4"/>
  <c r="K67" i="4"/>
  <c r="I67" i="4"/>
  <c r="G67" i="4"/>
  <c r="E67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AC61" i="4"/>
  <c r="AA61" i="4"/>
  <c r="Y61" i="4"/>
  <c r="W61" i="4"/>
  <c r="U61" i="4"/>
  <c r="S61" i="4"/>
  <c r="Q61" i="4"/>
  <c r="O61" i="4"/>
  <c r="M61" i="4"/>
  <c r="K61" i="4"/>
  <c r="I61" i="4"/>
  <c r="G61" i="4"/>
  <c r="E61" i="4"/>
  <c r="AC60" i="4"/>
  <c r="AA60" i="4"/>
  <c r="Y60" i="4"/>
  <c r="W60" i="4"/>
  <c r="U60" i="4"/>
  <c r="S60" i="4"/>
  <c r="Q60" i="4"/>
  <c r="O60" i="4"/>
  <c r="M60" i="4"/>
  <c r="K60" i="4"/>
  <c r="I60" i="4"/>
  <c r="G60" i="4"/>
  <c r="E60" i="4"/>
  <c r="AC59" i="4"/>
  <c r="AA59" i="4"/>
  <c r="Y59" i="4"/>
  <c r="W59" i="4"/>
  <c r="U59" i="4"/>
  <c r="S59" i="4"/>
  <c r="Q59" i="4"/>
  <c r="O59" i="4"/>
  <c r="M59" i="4"/>
  <c r="K59" i="4"/>
  <c r="I59" i="4"/>
  <c r="G59" i="4"/>
  <c r="E59" i="4"/>
  <c r="AC58" i="4"/>
  <c r="AA58" i="4"/>
  <c r="Y58" i="4"/>
  <c r="W58" i="4"/>
  <c r="U58" i="4"/>
  <c r="S58" i="4"/>
  <c r="Q58" i="4"/>
  <c r="O58" i="4"/>
  <c r="M58" i="4"/>
  <c r="K58" i="4"/>
  <c r="I58" i="4"/>
  <c r="G58" i="4"/>
  <c r="E58" i="4"/>
  <c r="AA57" i="4"/>
  <c r="W57" i="4"/>
  <c r="S57" i="4"/>
  <c r="O57" i="4"/>
  <c r="K57" i="4"/>
  <c r="G57" i="4"/>
  <c r="AC56" i="4"/>
  <c r="AA56" i="4"/>
  <c r="Y56" i="4"/>
  <c r="W56" i="4"/>
  <c r="U56" i="4"/>
  <c r="S56" i="4"/>
  <c r="Q56" i="4"/>
  <c r="O56" i="4"/>
  <c r="M56" i="4"/>
  <c r="K56" i="4"/>
  <c r="I56" i="4"/>
  <c r="G56" i="4"/>
  <c r="E56" i="4"/>
  <c r="AC55" i="4"/>
  <c r="AA55" i="4"/>
  <c r="Y55" i="4"/>
  <c r="W55" i="4"/>
  <c r="U55" i="4"/>
  <c r="S55" i="4"/>
  <c r="Q55" i="4"/>
  <c r="O55" i="4"/>
  <c r="M55" i="4"/>
  <c r="K55" i="4"/>
  <c r="I55" i="4"/>
  <c r="G55" i="4"/>
  <c r="E55" i="4"/>
  <c r="AC54" i="4"/>
  <c r="AA54" i="4"/>
  <c r="Y54" i="4"/>
  <c r="W54" i="4"/>
  <c r="U54" i="4"/>
  <c r="S54" i="4"/>
  <c r="Q54" i="4"/>
  <c r="O54" i="4"/>
  <c r="M54" i="4"/>
  <c r="K54" i="4"/>
  <c r="I54" i="4"/>
  <c r="G54" i="4"/>
  <c r="E54" i="4"/>
  <c r="AA53" i="4"/>
  <c r="W53" i="4"/>
  <c r="S53" i="4"/>
  <c r="O53" i="4"/>
  <c r="K53" i="4"/>
  <c r="G53" i="4"/>
  <c r="AC52" i="4"/>
  <c r="AA52" i="4"/>
  <c r="Y52" i="4"/>
  <c r="W52" i="4"/>
  <c r="U52" i="4"/>
  <c r="S52" i="4"/>
  <c r="Q52" i="4"/>
  <c r="O52" i="4"/>
  <c r="M52" i="4"/>
  <c r="K52" i="4"/>
  <c r="I52" i="4"/>
  <c r="G52" i="4"/>
  <c r="E52" i="4"/>
  <c r="AA51" i="4"/>
  <c r="W51" i="4"/>
  <c r="S51" i="4"/>
  <c r="O51" i="4"/>
  <c r="K51" i="4"/>
  <c r="G51" i="4"/>
  <c r="AC50" i="4"/>
  <c r="Y50" i="4"/>
  <c r="U50" i="4"/>
  <c r="Q50" i="4"/>
  <c r="M50" i="4"/>
  <c r="I50" i="4"/>
  <c r="E50" i="4"/>
  <c r="AC49" i="4"/>
  <c r="AA49" i="4"/>
  <c r="Y49" i="4"/>
  <c r="W49" i="4"/>
  <c r="U49" i="4"/>
  <c r="S49" i="4"/>
  <c r="Q49" i="4"/>
  <c r="O49" i="4"/>
  <c r="M49" i="4"/>
  <c r="K49" i="4"/>
  <c r="I49" i="4"/>
  <c r="G49" i="4"/>
  <c r="E49" i="4"/>
  <c r="AC48" i="4"/>
  <c r="Y48" i="4"/>
  <c r="U48" i="4"/>
  <c r="Q48" i="4"/>
  <c r="M48" i="4"/>
  <c r="I48" i="4"/>
  <c r="E48" i="4"/>
  <c r="AA47" i="4"/>
  <c r="W47" i="4"/>
  <c r="S47" i="4"/>
  <c r="O47" i="4"/>
  <c r="K47" i="4"/>
  <c r="G47" i="4"/>
  <c r="AC46" i="4"/>
  <c r="Y46" i="4"/>
  <c r="U46" i="4"/>
  <c r="Q46" i="4"/>
  <c r="M46" i="4"/>
  <c r="I46" i="4"/>
  <c r="E46" i="4"/>
  <c r="AC45" i="4"/>
  <c r="AA45" i="4"/>
  <c r="Y45" i="4"/>
  <c r="W45" i="4"/>
  <c r="U45" i="4"/>
  <c r="S45" i="4"/>
  <c r="Q45" i="4"/>
  <c r="O45" i="4"/>
  <c r="M45" i="4"/>
  <c r="K45" i="4"/>
  <c r="I45" i="4"/>
  <c r="G45" i="4"/>
  <c r="E45" i="4"/>
  <c r="AC44" i="4"/>
  <c r="AA44" i="4"/>
  <c r="Y44" i="4"/>
  <c r="W44" i="4"/>
  <c r="U44" i="4"/>
  <c r="S44" i="4"/>
  <c r="Q44" i="4"/>
  <c r="O44" i="4"/>
  <c r="M44" i="4"/>
  <c r="K44" i="4"/>
  <c r="I44" i="4"/>
  <c r="G44" i="4"/>
  <c r="E44" i="4"/>
  <c r="AC43" i="4"/>
  <c r="AA43" i="4"/>
  <c r="Y43" i="4"/>
  <c r="W43" i="4"/>
  <c r="U43" i="4"/>
  <c r="S43" i="4"/>
  <c r="Q43" i="4"/>
  <c r="O43" i="4"/>
  <c r="M43" i="4"/>
  <c r="K43" i="4"/>
  <c r="I43" i="4"/>
  <c r="G43" i="4"/>
  <c r="E43" i="4"/>
  <c r="AC42" i="4"/>
  <c r="AA42" i="4"/>
  <c r="Y31" i="4"/>
  <c r="S94" i="12"/>
  <c r="T77" i="2"/>
  <c r="V77" i="2"/>
  <c r="X77" i="2"/>
  <c r="AA77" i="2"/>
  <c r="AB77" i="11"/>
  <c r="T76" i="2"/>
  <c r="V76" i="2"/>
  <c r="X75" i="2"/>
  <c r="AA75" i="2"/>
  <c r="AB75" i="11"/>
  <c r="AB74" i="2"/>
  <c r="T71" i="2"/>
  <c r="V71" i="2"/>
  <c r="Y71" i="2"/>
  <c r="X68" i="2"/>
  <c r="AA68" i="2"/>
  <c r="AB68" i="10"/>
  <c r="AB68" i="2"/>
  <c r="T66" i="2"/>
  <c r="V66" i="2"/>
  <c r="T65" i="2"/>
  <c r="V65" i="2"/>
  <c r="Y65" i="2"/>
  <c r="Z65" i="11"/>
  <c r="T63" i="2"/>
  <c r="V63" i="2"/>
  <c r="AB63" i="2"/>
  <c r="X60" i="2"/>
  <c r="AA60" i="2"/>
  <c r="AB60" i="11"/>
  <c r="AB60" i="2"/>
  <c r="T58" i="2"/>
  <c r="V58" i="2"/>
  <c r="V57" i="2"/>
  <c r="X56" i="2"/>
  <c r="AA56" i="2"/>
  <c r="AB56" i="10"/>
  <c r="T54" i="2"/>
  <c r="V54" i="2"/>
  <c r="T53" i="2"/>
  <c r="V53" i="2"/>
  <c r="Y53" i="2"/>
  <c r="T50" i="2"/>
  <c r="V50" i="2"/>
  <c r="T49" i="2"/>
  <c r="V49" i="2"/>
  <c r="AB48" i="2"/>
  <c r="X44" i="2"/>
  <c r="AA44" i="2"/>
  <c r="AB44" i="10"/>
  <c r="T42" i="2"/>
  <c r="V42" i="2"/>
  <c r="T41" i="2"/>
  <c r="V41" i="2"/>
  <c r="T40" i="2"/>
  <c r="V40" i="2"/>
  <c r="T39" i="2"/>
  <c r="V39" i="2"/>
  <c r="T38" i="2"/>
  <c r="V38" i="2"/>
  <c r="T37" i="2"/>
  <c r="V37" i="2"/>
  <c r="T36" i="2"/>
  <c r="V36" i="2"/>
  <c r="T35" i="2"/>
  <c r="V35" i="2"/>
  <c r="Y35" i="2"/>
  <c r="T34" i="2"/>
  <c r="V34" i="2"/>
  <c r="T33" i="2"/>
  <c r="V33" i="2"/>
  <c r="T32" i="2"/>
  <c r="V32" i="2"/>
  <c r="T31" i="2"/>
  <c r="V31" i="2"/>
  <c r="T9" i="2"/>
  <c r="AB81" i="2"/>
  <c r="AB84" i="2"/>
  <c r="AC84" i="12"/>
  <c r="AB87" i="2"/>
  <c r="AB90" i="2"/>
  <c r="AC90" i="12"/>
  <c r="AB93" i="2"/>
  <c r="AB94" i="2"/>
  <c r="AC94" i="12"/>
  <c r="AB96" i="2"/>
  <c r="AC96" i="12"/>
  <c r="AB97" i="2"/>
  <c r="AC97" i="12"/>
  <c r="Z94" i="2"/>
  <c r="AA94" i="12"/>
  <c r="Z93" i="2"/>
  <c r="AA93" i="12"/>
  <c r="Z87" i="2"/>
  <c r="AA87" i="12"/>
  <c r="Z81" i="2"/>
  <c r="AA81" i="12"/>
  <c r="AA97" i="2"/>
  <c r="AB97" i="12"/>
  <c r="T69" i="2"/>
  <c r="V69" i="2"/>
  <c r="T62" i="2"/>
  <c r="V62" i="2"/>
  <c r="Y62" i="2"/>
  <c r="T61" i="2"/>
  <c r="V61" i="2"/>
  <c r="T30" i="2"/>
  <c r="V30" i="2"/>
  <c r="T28" i="2"/>
  <c r="V28" i="2"/>
  <c r="T26" i="2"/>
  <c r="V26" i="2"/>
  <c r="Y26" i="2"/>
  <c r="T24" i="2"/>
  <c r="V24" i="2"/>
  <c r="Y24" i="2"/>
  <c r="Z24" i="12"/>
  <c r="T22" i="2"/>
  <c r="V22" i="2"/>
  <c r="T20" i="2"/>
  <c r="V20" i="2"/>
  <c r="Y20" i="2"/>
  <c r="Z20" i="10"/>
  <c r="T18" i="2"/>
  <c r="T16" i="2"/>
  <c r="V16" i="2"/>
  <c r="Y16" i="2"/>
  <c r="Z16" i="12"/>
  <c r="T14" i="2"/>
  <c r="V14" i="2"/>
  <c r="T12" i="2"/>
  <c r="V12" i="2"/>
  <c r="T10" i="2"/>
  <c r="V10" i="2"/>
  <c r="U31" i="4"/>
  <c r="U9" i="4"/>
  <c r="V9" i="2"/>
  <c r="U28" i="4"/>
  <c r="U14" i="4"/>
  <c r="U12" i="4"/>
  <c r="AC80" i="12"/>
  <c r="AA80" i="12"/>
  <c r="Y80" i="12"/>
  <c r="W80" i="12"/>
  <c r="U80" i="12"/>
  <c r="S80" i="12"/>
  <c r="Q80" i="12"/>
  <c r="O80" i="12"/>
  <c r="M80" i="12"/>
  <c r="K80" i="12"/>
  <c r="I80" i="12"/>
  <c r="G80" i="12"/>
  <c r="E80" i="12"/>
  <c r="AB80" i="12"/>
  <c r="Z80" i="12"/>
  <c r="X80" i="12"/>
  <c r="V80" i="12"/>
  <c r="T80" i="12"/>
  <c r="R80" i="12"/>
  <c r="P80" i="12"/>
  <c r="N80" i="12"/>
  <c r="L80" i="12"/>
  <c r="J80" i="12"/>
  <c r="H80" i="12"/>
  <c r="F80" i="12"/>
  <c r="AC80" i="11"/>
  <c r="AA80" i="11"/>
  <c r="Y80" i="11"/>
  <c r="W80" i="11"/>
  <c r="U80" i="11"/>
  <c r="S80" i="11"/>
  <c r="Q80" i="11"/>
  <c r="O80" i="11"/>
  <c r="M80" i="11"/>
  <c r="K80" i="11"/>
  <c r="I80" i="11"/>
  <c r="G80" i="11"/>
  <c r="E80" i="11"/>
  <c r="AB80" i="11"/>
  <c r="Z80" i="11"/>
  <c r="X80" i="11"/>
  <c r="V80" i="11"/>
  <c r="T80" i="11"/>
  <c r="R80" i="11"/>
  <c r="P80" i="11"/>
  <c r="N80" i="11"/>
  <c r="L80" i="11"/>
  <c r="J80" i="11"/>
  <c r="H80" i="11"/>
  <c r="F80" i="11"/>
  <c r="AC80" i="10"/>
  <c r="AA80" i="10"/>
  <c r="Y80" i="10"/>
  <c r="W80" i="10"/>
  <c r="U80" i="10"/>
  <c r="S80" i="10"/>
  <c r="Q80" i="10"/>
  <c r="O80" i="10"/>
  <c r="M80" i="10"/>
  <c r="K80" i="10"/>
  <c r="I80" i="10"/>
  <c r="G80" i="10"/>
  <c r="E80" i="10"/>
  <c r="AB80" i="10"/>
  <c r="Z80" i="10"/>
  <c r="X80" i="10"/>
  <c r="V80" i="10"/>
  <c r="T80" i="10"/>
  <c r="R80" i="10"/>
  <c r="P80" i="10"/>
  <c r="N80" i="10"/>
  <c r="L80" i="10"/>
  <c r="J80" i="10"/>
  <c r="H80" i="10"/>
  <c r="F80" i="10"/>
  <c r="AA78" i="12"/>
  <c r="W78" i="12"/>
  <c r="S78" i="12"/>
  <c r="O78" i="12"/>
  <c r="K78" i="12"/>
  <c r="G78" i="12"/>
  <c r="AB78" i="12"/>
  <c r="X78" i="12"/>
  <c r="T78" i="12"/>
  <c r="P78" i="12"/>
  <c r="L78" i="12"/>
  <c r="H78" i="12"/>
  <c r="AA78" i="11"/>
  <c r="W78" i="11"/>
  <c r="S78" i="11"/>
  <c r="O78" i="11"/>
  <c r="K78" i="11"/>
  <c r="G78" i="11"/>
  <c r="AB78" i="11"/>
  <c r="X78" i="11"/>
  <c r="T78" i="11"/>
  <c r="P78" i="11"/>
  <c r="L78" i="11"/>
  <c r="H78" i="11"/>
  <c r="AA78" i="10"/>
  <c r="W78" i="10"/>
  <c r="S78" i="10"/>
  <c r="O78" i="10"/>
  <c r="K78" i="10"/>
  <c r="G78" i="10"/>
  <c r="AB78" i="10"/>
  <c r="X78" i="10"/>
  <c r="T78" i="10"/>
  <c r="P78" i="10"/>
  <c r="L78" i="10"/>
  <c r="H78" i="10"/>
  <c r="AA77" i="12"/>
  <c r="W77" i="12"/>
  <c r="S77" i="12"/>
  <c r="O77" i="12"/>
  <c r="K77" i="12"/>
  <c r="G77" i="12"/>
  <c r="AB77" i="12"/>
  <c r="X77" i="12"/>
  <c r="T77" i="12"/>
  <c r="P77" i="12"/>
  <c r="L77" i="12"/>
  <c r="H77" i="12"/>
  <c r="U77" i="11"/>
  <c r="Q77" i="11"/>
  <c r="M77" i="11"/>
  <c r="I77" i="11"/>
  <c r="E77" i="11"/>
  <c r="T77" i="11"/>
  <c r="P77" i="11"/>
  <c r="L77" i="11"/>
  <c r="H77" i="11"/>
  <c r="AA77" i="10"/>
  <c r="W77" i="10"/>
  <c r="S77" i="10"/>
  <c r="O77" i="10"/>
  <c r="K77" i="10"/>
  <c r="G77" i="10"/>
  <c r="AB77" i="10"/>
  <c r="X77" i="10"/>
  <c r="T77" i="10"/>
  <c r="P77" i="10"/>
  <c r="L77" i="10"/>
  <c r="H77" i="10"/>
  <c r="AA76" i="12"/>
  <c r="W76" i="12"/>
  <c r="S76" i="12"/>
  <c r="O76" i="12"/>
  <c r="K76" i="12"/>
  <c r="G76" i="12"/>
  <c r="AB76" i="12"/>
  <c r="X76" i="12"/>
  <c r="T76" i="12"/>
  <c r="P76" i="12"/>
  <c r="L76" i="12"/>
  <c r="J76" i="12"/>
  <c r="H76" i="12"/>
  <c r="F76" i="12"/>
  <c r="AC76" i="11"/>
  <c r="U76" i="11"/>
  <c r="S76" i="11"/>
  <c r="Q76" i="11"/>
  <c r="O76" i="11"/>
  <c r="M76" i="11"/>
  <c r="K76" i="11"/>
  <c r="I76" i="11"/>
  <c r="G76" i="11"/>
  <c r="E76" i="11"/>
  <c r="V76" i="11"/>
  <c r="T76" i="11"/>
  <c r="R76" i="11"/>
  <c r="P76" i="11"/>
  <c r="N76" i="11"/>
  <c r="L76" i="11"/>
  <c r="J76" i="11"/>
  <c r="H76" i="11"/>
  <c r="F76" i="11"/>
  <c r="AC76" i="10"/>
  <c r="AA76" i="10"/>
  <c r="Y76" i="10"/>
  <c r="W76" i="10"/>
  <c r="U76" i="10"/>
  <c r="S76" i="10"/>
  <c r="Q76" i="10"/>
  <c r="O76" i="10"/>
  <c r="M76" i="10"/>
  <c r="K76" i="10"/>
  <c r="I76" i="10"/>
  <c r="G76" i="10"/>
  <c r="E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E12" i="16"/>
  <c r="E30" i="16"/>
  <c r="E14" i="16"/>
  <c r="AC75" i="12"/>
  <c r="AA75" i="12"/>
  <c r="Y75" i="12"/>
  <c r="W75" i="12"/>
  <c r="U75" i="12"/>
  <c r="S75" i="12"/>
  <c r="Q75" i="12"/>
  <c r="O75" i="12"/>
  <c r="M75" i="12"/>
  <c r="K75" i="12"/>
  <c r="I75" i="12"/>
  <c r="G75" i="12"/>
  <c r="E75" i="12"/>
  <c r="AB75" i="12"/>
  <c r="Z75" i="12"/>
  <c r="X75" i="12"/>
  <c r="V75" i="12"/>
  <c r="T75" i="12"/>
  <c r="R75" i="12"/>
  <c r="P75" i="12"/>
  <c r="N75" i="12"/>
  <c r="L75" i="12"/>
  <c r="J75" i="12"/>
  <c r="H75" i="12"/>
  <c r="F75" i="12"/>
  <c r="Y75" i="11"/>
  <c r="S75" i="11"/>
  <c r="Q75" i="11"/>
  <c r="O75" i="11"/>
  <c r="M75" i="11"/>
  <c r="K75" i="11"/>
  <c r="I75" i="11"/>
  <c r="G75" i="11"/>
  <c r="E75" i="11"/>
  <c r="V75" i="11"/>
  <c r="T75" i="11"/>
  <c r="R75" i="11"/>
  <c r="P75" i="11"/>
  <c r="N75" i="11"/>
  <c r="L75" i="11"/>
  <c r="J75" i="11"/>
  <c r="H75" i="11"/>
  <c r="F75" i="11"/>
  <c r="AC75" i="10"/>
  <c r="AA75" i="10"/>
  <c r="Y75" i="10"/>
  <c r="W75" i="10"/>
  <c r="U75" i="10"/>
  <c r="S75" i="10"/>
  <c r="Q75" i="10"/>
  <c r="O75" i="10"/>
  <c r="M75" i="10"/>
  <c r="K75" i="10"/>
  <c r="I75" i="10"/>
  <c r="G75" i="10"/>
  <c r="E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AC74" i="12"/>
  <c r="AA74" i="12"/>
  <c r="Y74" i="12"/>
  <c r="W74" i="12"/>
  <c r="U74" i="12"/>
  <c r="S74" i="12"/>
  <c r="Q74" i="12"/>
  <c r="O74" i="12"/>
  <c r="M74" i="12"/>
  <c r="K74" i="12"/>
  <c r="I74" i="12"/>
  <c r="G74" i="12"/>
  <c r="E74" i="12"/>
  <c r="AB74" i="12"/>
  <c r="Z74" i="12"/>
  <c r="X74" i="12"/>
  <c r="V74" i="12"/>
  <c r="T74" i="12"/>
  <c r="R74" i="12"/>
  <c r="P74" i="12"/>
  <c r="N74" i="12"/>
  <c r="L74" i="12"/>
  <c r="J74" i="12"/>
  <c r="H74" i="12"/>
  <c r="F74" i="12"/>
  <c r="AC74" i="11"/>
  <c r="S74" i="11"/>
  <c r="Q74" i="11"/>
  <c r="O74" i="11"/>
  <c r="M74" i="11"/>
  <c r="K74" i="11"/>
  <c r="I74" i="11"/>
  <c r="G74" i="11"/>
  <c r="E74" i="11"/>
  <c r="V74" i="11"/>
  <c r="T74" i="11"/>
  <c r="R74" i="11"/>
  <c r="P74" i="11"/>
  <c r="N74" i="11"/>
  <c r="L74" i="11"/>
  <c r="J74" i="11"/>
  <c r="H74" i="11"/>
  <c r="F74" i="11"/>
  <c r="AC74" i="10"/>
  <c r="AA74" i="10"/>
  <c r="Y74" i="10"/>
  <c r="W74" i="10"/>
  <c r="U74" i="10"/>
  <c r="S74" i="10"/>
  <c r="Q74" i="10"/>
  <c r="O74" i="10"/>
  <c r="M74" i="10"/>
  <c r="K74" i="10"/>
  <c r="I74" i="10"/>
  <c r="G74" i="10"/>
  <c r="E74" i="10"/>
  <c r="AB74" i="10"/>
  <c r="Z74" i="10"/>
  <c r="X74" i="10"/>
  <c r="V74" i="10"/>
  <c r="T74" i="10"/>
  <c r="R74" i="10"/>
  <c r="P74" i="10"/>
  <c r="N74" i="10"/>
  <c r="L74" i="10"/>
  <c r="J74" i="10"/>
  <c r="H74" i="10"/>
  <c r="F74" i="10"/>
  <c r="AC73" i="12"/>
  <c r="AA73" i="12"/>
  <c r="Y73" i="12"/>
  <c r="W73" i="12"/>
  <c r="U73" i="12"/>
  <c r="S73" i="12"/>
  <c r="Q73" i="12"/>
  <c r="O73" i="12"/>
  <c r="M73" i="12"/>
  <c r="K73" i="12"/>
  <c r="I73" i="12"/>
  <c r="G73" i="12"/>
  <c r="E73" i="12"/>
  <c r="AB73" i="12"/>
  <c r="Z73" i="12"/>
  <c r="X73" i="12"/>
  <c r="V73" i="12"/>
  <c r="T73" i="12"/>
  <c r="R73" i="12"/>
  <c r="P73" i="12"/>
  <c r="N73" i="12"/>
  <c r="L73" i="12"/>
  <c r="J73" i="12"/>
  <c r="H73" i="12"/>
  <c r="F73" i="12"/>
  <c r="Y73" i="11"/>
  <c r="S73" i="11"/>
  <c r="Q73" i="11"/>
  <c r="O73" i="11"/>
  <c r="M73" i="11"/>
  <c r="K73" i="11"/>
  <c r="I73" i="11"/>
  <c r="G73" i="11"/>
  <c r="E73" i="11"/>
  <c r="X73" i="11"/>
  <c r="V73" i="11"/>
  <c r="T73" i="11"/>
  <c r="R73" i="11"/>
  <c r="P73" i="11"/>
  <c r="N73" i="11"/>
  <c r="L73" i="11"/>
  <c r="J73" i="11"/>
  <c r="H73" i="11"/>
  <c r="F73" i="11"/>
  <c r="AC73" i="10"/>
  <c r="AA73" i="10"/>
  <c r="Y73" i="10"/>
  <c r="W73" i="10"/>
  <c r="U73" i="10"/>
  <c r="S73" i="10"/>
  <c r="Q73" i="10"/>
  <c r="O73" i="10"/>
  <c r="M73" i="10"/>
  <c r="K73" i="10"/>
  <c r="I73" i="10"/>
  <c r="G73" i="10"/>
  <c r="E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AC72" i="12"/>
  <c r="AA72" i="12"/>
  <c r="Y72" i="12"/>
  <c r="W72" i="12"/>
  <c r="U72" i="12"/>
  <c r="S72" i="12"/>
  <c r="Q72" i="12"/>
  <c r="O72" i="12"/>
  <c r="M72" i="12"/>
  <c r="K72" i="12"/>
  <c r="I72" i="12"/>
  <c r="G72" i="12"/>
  <c r="E72" i="12"/>
  <c r="AB72" i="12"/>
  <c r="Z72" i="12"/>
  <c r="X72" i="12"/>
  <c r="V72" i="12"/>
  <c r="T72" i="12"/>
  <c r="R72" i="12"/>
  <c r="P72" i="12"/>
  <c r="N72" i="12"/>
  <c r="L72" i="12"/>
  <c r="J72" i="12"/>
  <c r="H72" i="12"/>
  <c r="F72" i="12"/>
  <c r="S72" i="11"/>
  <c r="Q72" i="11"/>
  <c r="O72" i="11"/>
  <c r="M72" i="11"/>
  <c r="K72" i="11"/>
  <c r="I72" i="11"/>
  <c r="G72" i="11"/>
  <c r="E72" i="11"/>
  <c r="V72" i="11"/>
  <c r="T72" i="11"/>
  <c r="R72" i="11"/>
  <c r="P72" i="11"/>
  <c r="N72" i="11"/>
  <c r="L72" i="11"/>
  <c r="J72" i="11"/>
  <c r="H72" i="11"/>
  <c r="F72" i="11"/>
  <c r="AC72" i="10"/>
  <c r="AA72" i="10"/>
  <c r="Y72" i="10"/>
  <c r="W72" i="10"/>
  <c r="U72" i="10"/>
  <c r="S72" i="10"/>
  <c r="Q72" i="10"/>
  <c r="O72" i="10"/>
  <c r="M72" i="10"/>
  <c r="K72" i="10"/>
  <c r="I72" i="10"/>
  <c r="G72" i="10"/>
  <c r="E72" i="10"/>
  <c r="AB72" i="10"/>
  <c r="Z72" i="10"/>
  <c r="X72" i="10"/>
  <c r="V72" i="10"/>
  <c r="T72" i="10"/>
  <c r="R72" i="10"/>
  <c r="P72" i="10"/>
  <c r="N72" i="10"/>
  <c r="L72" i="10"/>
  <c r="J72" i="10"/>
  <c r="H72" i="10"/>
  <c r="F72" i="10"/>
  <c r="AC71" i="12"/>
  <c r="AA71" i="12"/>
  <c r="Y71" i="12"/>
  <c r="W71" i="12"/>
  <c r="U71" i="12"/>
  <c r="S71" i="12"/>
  <c r="Q71" i="12"/>
  <c r="O71" i="12"/>
  <c r="M71" i="12"/>
  <c r="K71" i="12"/>
  <c r="I71" i="12"/>
  <c r="AB71" i="12"/>
  <c r="Z71" i="12"/>
  <c r="X71" i="12"/>
  <c r="T71" i="12"/>
  <c r="P71" i="12"/>
  <c r="L71" i="12"/>
  <c r="H71" i="12"/>
  <c r="F71" i="12"/>
  <c r="V71" i="12"/>
  <c r="R71" i="12"/>
  <c r="N71" i="12"/>
  <c r="J71" i="12"/>
  <c r="G71" i="12"/>
  <c r="E71" i="12"/>
  <c r="AC71" i="11"/>
  <c r="AA71" i="11"/>
  <c r="Y71" i="11"/>
  <c r="W71" i="11"/>
  <c r="U71" i="11"/>
  <c r="S71" i="11"/>
  <c r="Q71" i="11"/>
  <c r="O71" i="11"/>
  <c r="M71" i="11"/>
  <c r="K71" i="11"/>
  <c r="I71" i="11"/>
  <c r="G71" i="11"/>
  <c r="E71" i="11"/>
  <c r="AB71" i="11"/>
  <c r="Z71" i="11"/>
  <c r="X71" i="11"/>
  <c r="V71" i="11"/>
  <c r="T71" i="11"/>
  <c r="R71" i="11"/>
  <c r="P71" i="11"/>
  <c r="N71" i="11"/>
  <c r="L71" i="11"/>
  <c r="J71" i="11"/>
  <c r="H71" i="11"/>
  <c r="F71" i="11"/>
  <c r="AC71" i="10"/>
  <c r="AA71" i="10"/>
  <c r="Y71" i="10"/>
  <c r="W71" i="10"/>
  <c r="U71" i="10"/>
  <c r="S71" i="10"/>
  <c r="Q71" i="10"/>
  <c r="O71" i="10"/>
  <c r="M71" i="10"/>
  <c r="K71" i="10"/>
  <c r="I71" i="10"/>
  <c r="G71" i="10"/>
  <c r="E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AB68" i="12"/>
  <c r="Z68" i="12"/>
  <c r="X68" i="12"/>
  <c r="V68" i="12"/>
  <c r="T68" i="12"/>
  <c r="R68" i="12"/>
  <c r="P68" i="12"/>
  <c r="N68" i="12"/>
  <c r="L68" i="12"/>
  <c r="J68" i="12"/>
  <c r="H68" i="12"/>
  <c r="F68" i="12"/>
  <c r="AC68" i="12"/>
  <c r="AA68" i="12"/>
  <c r="Y68" i="12"/>
  <c r="W68" i="12"/>
  <c r="U68" i="12"/>
  <c r="S68" i="12"/>
  <c r="Q68" i="12"/>
  <c r="O68" i="12"/>
  <c r="M68" i="12"/>
  <c r="K68" i="12"/>
  <c r="I68" i="12"/>
  <c r="G68" i="12"/>
  <c r="E68" i="12"/>
  <c r="AC68" i="11"/>
  <c r="AA68" i="11"/>
  <c r="Y68" i="11"/>
  <c r="W68" i="11"/>
  <c r="U68" i="11"/>
  <c r="S68" i="11"/>
  <c r="Q68" i="11"/>
  <c r="O68" i="11"/>
  <c r="M68" i="11"/>
  <c r="K68" i="11"/>
  <c r="I68" i="11"/>
  <c r="G68" i="11"/>
  <c r="E68" i="11"/>
  <c r="AB68" i="11"/>
  <c r="Z68" i="11"/>
  <c r="X68" i="11"/>
  <c r="V68" i="11"/>
  <c r="T68" i="11"/>
  <c r="R68" i="11"/>
  <c r="P68" i="11"/>
  <c r="N68" i="11"/>
  <c r="L68" i="11"/>
  <c r="J68" i="11"/>
  <c r="H68" i="11"/>
  <c r="F68" i="11"/>
  <c r="AC68" i="10"/>
  <c r="Y68" i="10"/>
  <c r="S68" i="10"/>
  <c r="Q68" i="10"/>
  <c r="O68" i="10"/>
  <c r="M68" i="10"/>
  <c r="K68" i="10"/>
  <c r="I68" i="10"/>
  <c r="G68" i="10"/>
  <c r="E68" i="10"/>
  <c r="V68" i="10"/>
  <c r="T68" i="10"/>
  <c r="R68" i="10"/>
  <c r="P68" i="10"/>
  <c r="N68" i="10"/>
  <c r="L68" i="10"/>
  <c r="J68" i="10"/>
  <c r="H68" i="10"/>
  <c r="F68" i="10"/>
  <c r="AB67" i="12"/>
  <c r="Z67" i="12"/>
  <c r="X67" i="12"/>
  <c r="V67" i="12"/>
  <c r="T67" i="12"/>
  <c r="R67" i="12"/>
  <c r="P67" i="12"/>
  <c r="N67" i="12"/>
  <c r="L67" i="12"/>
  <c r="J67" i="12"/>
  <c r="H67" i="12"/>
  <c r="F67" i="12"/>
  <c r="AC67" i="12"/>
  <c r="AA67" i="12"/>
  <c r="Y67" i="12"/>
  <c r="W67" i="12"/>
  <c r="U67" i="12"/>
  <c r="S67" i="12"/>
  <c r="Q67" i="12"/>
  <c r="O67" i="12"/>
  <c r="M67" i="12"/>
  <c r="K67" i="12"/>
  <c r="I67" i="12"/>
  <c r="G67" i="12"/>
  <c r="E67" i="12"/>
  <c r="AC67" i="11"/>
  <c r="AA67" i="11"/>
  <c r="Y67" i="11"/>
  <c r="W67" i="11"/>
  <c r="U67" i="11"/>
  <c r="S67" i="11"/>
  <c r="Q67" i="11"/>
  <c r="O67" i="11"/>
  <c r="M67" i="11"/>
  <c r="K67" i="11"/>
  <c r="I67" i="11"/>
  <c r="G67" i="11"/>
  <c r="E67" i="11"/>
  <c r="AB67" i="11"/>
  <c r="Z67" i="11"/>
  <c r="X67" i="11"/>
  <c r="V67" i="11"/>
  <c r="T67" i="11"/>
  <c r="R67" i="11"/>
  <c r="P67" i="11"/>
  <c r="N67" i="11"/>
  <c r="L67" i="11"/>
  <c r="J67" i="11"/>
  <c r="H67" i="11"/>
  <c r="F67" i="11"/>
  <c r="Y67" i="10"/>
  <c r="S67" i="10"/>
  <c r="Q67" i="10"/>
  <c r="O67" i="10"/>
  <c r="M67" i="10"/>
  <c r="K67" i="10"/>
  <c r="I67" i="10"/>
  <c r="G67" i="10"/>
  <c r="E67" i="10"/>
  <c r="X67" i="10"/>
  <c r="V67" i="10"/>
  <c r="T67" i="10"/>
  <c r="R67" i="10"/>
  <c r="P67" i="10"/>
  <c r="N67" i="10"/>
  <c r="L67" i="10"/>
  <c r="J67" i="10"/>
  <c r="H67" i="10"/>
  <c r="F67" i="10"/>
  <c r="AB64" i="12"/>
  <c r="Z64" i="12"/>
  <c r="X64" i="12"/>
  <c r="V64" i="12"/>
  <c r="T64" i="12"/>
  <c r="R64" i="12"/>
  <c r="P64" i="12"/>
  <c r="N64" i="12"/>
  <c r="L64" i="12"/>
  <c r="J64" i="12"/>
  <c r="H64" i="12"/>
  <c r="F64" i="12"/>
  <c r="AC64" i="12"/>
  <c r="AA64" i="12"/>
  <c r="Y64" i="12"/>
  <c r="W64" i="12"/>
  <c r="U64" i="12"/>
  <c r="S64" i="12"/>
  <c r="Q64" i="12"/>
  <c r="O64" i="12"/>
  <c r="M64" i="12"/>
  <c r="K64" i="12"/>
  <c r="I64" i="12"/>
  <c r="G64" i="12"/>
  <c r="E64" i="12"/>
  <c r="S64" i="11"/>
  <c r="Q64" i="11"/>
  <c r="O64" i="11"/>
  <c r="M64" i="11"/>
  <c r="K64" i="11"/>
  <c r="I64" i="11"/>
  <c r="G64" i="11"/>
  <c r="E64" i="11"/>
  <c r="V64" i="11"/>
  <c r="T64" i="11"/>
  <c r="R64" i="11"/>
  <c r="P64" i="11"/>
  <c r="N64" i="11"/>
  <c r="L64" i="11"/>
  <c r="J64" i="11"/>
  <c r="H64" i="11"/>
  <c r="F64" i="11"/>
  <c r="AC64" i="10"/>
  <c r="AA64" i="10"/>
  <c r="Y64" i="10"/>
  <c r="W64" i="10"/>
  <c r="U64" i="10"/>
  <c r="S64" i="10"/>
  <c r="Q64" i="10"/>
  <c r="O64" i="10"/>
  <c r="M64" i="10"/>
  <c r="K64" i="10"/>
  <c r="I64" i="10"/>
  <c r="G64" i="10"/>
  <c r="E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M12" i="13"/>
  <c r="M14" i="13"/>
  <c r="G11" i="13"/>
  <c r="M11" i="13"/>
  <c r="M13" i="13"/>
  <c r="G14" i="13"/>
  <c r="AB63" i="12"/>
  <c r="Z63" i="12"/>
  <c r="X63" i="12"/>
  <c r="V63" i="12"/>
  <c r="T63" i="12"/>
  <c r="R63" i="12"/>
  <c r="P63" i="12"/>
  <c r="N63" i="12"/>
  <c r="L63" i="12"/>
  <c r="J63" i="12"/>
  <c r="H63" i="12"/>
  <c r="F63" i="12"/>
  <c r="AC63" i="12"/>
  <c r="AA63" i="12"/>
  <c r="Y63" i="12"/>
  <c r="W63" i="12"/>
  <c r="U63" i="12"/>
  <c r="S63" i="12"/>
  <c r="Q63" i="12"/>
  <c r="O63" i="12"/>
  <c r="M63" i="12"/>
  <c r="K63" i="12"/>
  <c r="I63" i="12"/>
  <c r="G63" i="12"/>
  <c r="E63" i="12"/>
  <c r="AC63" i="11"/>
  <c r="Y63" i="11"/>
  <c r="U63" i="11"/>
  <c r="S63" i="11"/>
  <c r="Q63" i="11"/>
  <c r="O63" i="11"/>
  <c r="M63" i="11"/>
  <c r="K63" i="11"/>
  <c r="I63" i="11"/>
  <c r="G63" i="11"/>
  <c r="E63" i="11"/>
  <c r="X63" i="11"/>
  <c r="V63" i="11"/>
  <c r="T63" i="11"/>
  <c r="R63" i="11"/>
  <c r="P63" i="11"/>
  <c r="N63" i="11"/>
  <c r="L63" i="11"/>
  <c r="J63" i="11"/>
  <c r="H63" i="11"/>
  <c r="F63" i="11"/>
  <c r="AC63" i="10"/>
  <c r="AA63" i="10"/>
  <c r="Y63" i="10"/>
  <c r="W63" i="10"/>
  <c r="U63" i="10"/>
  <c r="S63" i="10"/>
  <c r="Q63" i="10"/>
  <c r="O63" i="10"/>
  <c r="M63" i="10"/>
  <c r="K63" i="10"/>
  <c r="I63" i="10"/>
  <c r="G63" i="10"/>
  <c r="E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AB60" i="12"/>
  <c r="Z60" i="12"/>
  <c r="X60" i="12"/>
  <c r="V60" i="12"/>
  <c r="T60" i="12"/>
  <c r="R60" i="12"/>
  <c r="P60" i="12"/>
  <c r="N60" i="12"/>
  <c r="L60" i="12"/>
  <c r="J60" i="12"/>
  <c r="H60" i="12"/>
  <c r="F60" i="12"/>
  <c r="AC60" i="12"/>
  <c r="AA60" i="12"/>
  <c r="Y60" i="12"/>
  <c r="W60" i="12"/>
  <c r="U60" i="12"/>
  <c r="S60" i="12"/>
  <c r="Q60" i="12"/>
  <c r="O60" i="12"/>
  <c r="M60" i="12"/>
  <c r="K60" i="12"/>
  <c r="I60" i="12"/>
  <c r="G60" i="12"/>
  <c r="E60" i="12"/>
  <c r="AC60" i="11"/>
  <c r="Y60" i="11"/>
  <c r="S60" i="11"/>
  <c r="Q60" i="11"/>
  <c r="O60" i="11"/>
  <c r="M60" i="11"/>
  <c r="K60" i="11"/>
  <c r="I60" i="11"/>
  <c r="G60" i="11"/>
  <c r="E60" i="11"/>
  <c r="X60" i="11"/>
  <c r="V60" i="11"/>
  <c r="T60" i="11"/>
  <c r="R60" i="11"/>
  <c r="P60" i="11"/>
  <c r="N60" i="11"/>
  <c r="L60" i="11"/>
  <c r="J60" i="11"/>
  <c r="H60" i="11"/>
  <c r="F60" i="11"/>
  <c r="AC60" i="10"/>
  <c r="AA60" i="10"/>
  <c r="Y60" i="10"/>
  <c r="W60" i="10"/>
  <c r="U60" i="10"/>
  <c r="S60" i="10"/>
  <c r="Q60" i="10"/>
  <c r="O60" i="10"/>
  <c r="M60" i="10"/>
  <c r="K60" i="10"/>
  <c r="I60" i="10"/>
  <c r="G60" i="10"/>
  <c r="E60" i="10"/>
  <c r="AB60" i="10"/>
  <c r="Z60" i="10"/>
  <c r="X60" i="10"/>
  <c r="V60" i="10"/>
  <c r="T60" i="10"/>
  <c r="R60" i="10"/>
  <c r="P60" i="10"/>
  <c r="N60" i="10"/>
  <c r="L60" i="10"/>
  <c r="J60" i="10"/>
  <c r="H60" i="10"/>
  <c r="F60" i="10"/>
  <c r="AB59" i="12"/>
  <c r="Z59" i="12"/>
  <c r="X59" i="12"/>
  <c r="V59" i="12"/>
  <c r="T59" i="12"/>
  <c r="R59" i="12"/>
  <c r="P59" i="12"/>
  <c r="N59" i="12"/>
  <c r="L59" i="12"/>
  <c r="J59" i="12"/>
  <c r="H59" i="12"/>
  <c r="F59" i="12"/>
  <c r="AC59" i="12"/>
  <c r="AA59" i="12"/>
  <c r="Y59" i="12"/>
  <c r="W59" i="12"/>
  <c r="U59" i="12"/>
  <c r="S59" i="12"/>
  <c r="Q59" i="12"/>
  <c r="O59" i="12"/>
  <c r="M59" i="12"/>
  <c r="K59" i="12"/>
  <c r="I59" i="12"/>
  <c r="G59" i="12"/>
  <c r="E59" i="12"/>
  <c r="AA59" i="11"/>
  <c r="Y59" i="11"/>
  <c r="S59" i="11"/>
  <c r="Q59" i="11"/>
  <c r="O59" i="11"/>
  <c r="M59" i="11"/>
  <c r="K59" i="11"/>
  <c r="I59" i="11"/>
  <c r="G59" i="11"/>
  <c r="E59" i="11"/>
  <c r="X59" i="11"/>
  <c r="V59" i="11"/>
  <c r="T59" i="11"/>
  <c r="R59" i="11"/>
  <c r="P59" i="11"/>
  <c r="N59" i="11"/>
  <c r="L59" i="11"/>
  <c r="J59" i="11"/>
  <c r="H59" i="11"/>
  <c r="F59" i="11"/>
  <c r="AC59" i="10"/>
  <c r="AA59" i="10"/>
  <c r="Y59" i="10"/>
  <c r="W59" i="10"/>
  <c r="U59" i="10"/>
  <c r="S59" i="10"/>
  <c r="Q59" i="10"/>
  <c r="O59" i="10"/>
  <c r="M59" i="10"/>
  <c r="K59" i="10"/>
  <c r="I59" i="10"/>
  <c r="G59" i="10"/>
  <c r="E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AB56" i="12"/>
  <c r="Z56" i="12"/>
  <c r="X56" i="12"/>
  <c r="V56" i="12"/>
  <c r="T56" i="12"/>
  <c r="R56" i="12"/>
  <c r="P56" i="12"/>
  <c r="N56" i="12"/>
  <c r="L56" i="12"/>
  <c r="J56" i="12"/>
  <c r="H56" i="12"/>
  <c r="F56" i="12"/>
  <c r="AC56" i="12"/>
  <c r="AA56" i="12"/>
  <c r="Y56" i="12"/>
  <c r="W56" i="12"/>
  <c r="U56" i="12"/>
  <c r="S56" i="12"/>
  <c r="Q56" i="12"/>
  <c r="O56" i="12"/>
  <c r="M56" i="12"/>
  <c r="K56" i="12"/>
  <c r="I56" i="12"/>
  <c r="G56" i="12"/>
  <c r="E56" i="12"/>
  <c r="AC56" i="11"/>
  <c r="AA56" i="11"/>
  <c r="Y56" i="11"/>
  <c r="W56" i="11"/>
  <c r="U56" i="11"/>
  <c r="S56" i="11"/>
  <c r="Q56" i="11"/>
  <c r="O56" i="11"/>
  <c r="M56" i="11"/>
  <c r="K56" i="11"/>
  <c r="I56" i="11"/>
  <c r="G56" i="11"/>
  <c r="E56" i="11"/>
  <c r="AB56" i="11"/>
  <c r="Z56" i="11"/>
  <c r="X56" i="11"/>
  <c r="V56" i="11"/>
  <c r="T56" i="11"/>
  <c r="R56" i="11"/>
  <c r="P56" i="11"/>
  <c r="N56" i="11"/>
  <c r="L56" i="11"/>
  <c r="J56" i="11"/>
  <c r="H56" i="11"/>
  <c r="F56" i="11"/>
  <c r="Y56" i="10"/>
  <c r="S56" i="10"/>
  <c r="Q56" i="10"/>
  <c r="O56" i="10"/>
  <c r="M56" i="10"/>
  <c r="K56" i="10"/>
  <c r="I56" i="10"/>
  <c r="G56" i="10"/>
  <c r="E56" i="10"/>
  <c r="V56" i="10"/>
  <c r="T56" i="10"/>
  <c r="R56" i="10"/>
  <c r="P56" i="10"/>
  <c r="N56" i="10"/>
  <c r="L56" i="10"/>
  <c r="J56" i="10"/>
  <c r="H56" i="10"/>
  <c r="F56" i="10"/>
  <c r="AB55" i="12"/>
  <c r="Z55" i="12"/>
  <c r="X55" i="12"/>
  <c r="V55" i="12"/>
  <c r="T55" i="12"/>
  <c r="R55" i="12"/>
  <c r="P55" i="12"/>
  <c r="N55" i="12"/>
  <c r="L55" i="12"/>
  <c r="J55" i="12"/>
  <c r="H55" i="12"/>
  <c r="F55" i="12"/>
  <c r="AC55" i="12"/>
  <c r="AA55" i="12"/>
  <c r="Y55" i="12"/>
  <c r="W55" i="12"/>
  <c r="U55" i="12"/>
  <c r="S55" i="12"/>
  <c r="Q55" i="12"/>
  <c r="O55" i="12"/>
  <c r="M55" i="12"/>
  <c r="K55" i="12"/>
  <c r="I55" i="12"/>
  <c r="G55" i="12"/>
  <c r="E55" i="12"/>
  <c r="AC55" i="11"/>
  <c r="AA55" i="11"/>
  <c r="Y55" i="11"/>
  <c r="W55" i="11"/>
  <c r="U55" i="11"/>
  <c r="S55" i="11"/>
  <c r="Q55" i="11"/>
  <c r="O55" i="11"/>
  <c r="M55" i="11"/>
  <c r="K55" i="11"/>
  <c r="I55" i="11"/>
  <c r="G55" i="11"/>
  <c r="E55" i="11"/>
  <c r="AB55" i="11"/>
  <c r="Z55" i="11"/>
  <c r="X55" i="11"/>
  <c r="V55" i="11"/>
  <c r="T55" i="11"/>
  <c r="R55" i="11"/>
  <c r="P55" i="11"/>
  <c r="N55" i="11"/>
  <c r="L55" i="11"/>
  <c r="J55" i="11"/>
  <c r="H55" i="11"/>
  <c r="F55" i="11"/>
  <c r="Y55" i="10"/>
  <c r="S55" i="10"/>
  <c r="Q55" i="10"/>
  <c r="O55" i="10"/>
  <c r="M55" i="10"/>
  <c r="K55" i="10"/>
  <c r="I55" i="10"/>
  <c r="G55" i="10"/>
  <c r="E55" i="10"/>
  <c r="AB55" i="10"/>
  <c r="V55" i="10"/>
  <c r="T55" i="10"/>
  <c r="R55" i="10"/>
  <c r="P55" i="10"/>
  <c r="N55" i="10"/>
  <c r="L55" i="10"/>
  <c r="J55" i="10"/>
  <c r="H55" i="10"/>
  <c r="F55" i="10"/>
  <c r="AB52" i="12"/>
  <c r="Z52" i="12"/>
  <c r="X52" i="12"/>
  <c r="V52" i="12"/>
  <c r="T52" i="12"/>
  <c r="R52" i="12"/>
  <c r="P52" i="12"/>
  <c r="N52" i="12"/>
  <c r="L52" i="12"/>
  <c r="J52" i="12"/>
  <c r="H52" i="12"/>
  <c r="F52" i="12"/>
  <c r="AC52" i="12"/>
  <c r="AA52" i="12"/>
  <c r="Y52" i="12"/>
  <c r="W52" i="12"/>
  <c r="U52" i="12"/>
  <c r="S52" i="12"/>
  <c r="Q52" i="12"/>
  <c r="O52" i="12"/>
  <c r="M52" i="12"/>
  <c r="K52" i="12"/>
  <c r="I52" i="12"/>
  <c r="G52" i="12"/>
  <c r="E52" i="12"/>
  <c r="AC52" i="11"/>
  <c r="AA52" i="11"/>
  <c r="Y52" i="11"/>
  <c r="W52" i="11"/>
  <c r="U52" i="11"/>
  <c r="S52" i="11"/>
  <c r="Q52" i="11"/>
  <c r="O52" i="11"/>
  <c r="M52" i="11"/>
  <c r="K52" i="11"/>
  <c r="I52" i="11"/>
  <c r="G52" i="11"/>
  <c r="E52" i="11"/>
  <c r="AB52" i="11"/>
  <c r="Z52" i="11"/>
  <c r="X52" i="11"/>
  <c r="V52" i="11"/>
  <c r="T52" i="11"/>
  <c r="R52" i="11"/>
  <c r="P52" i="11"/>
  <c r="N52" i="11"/>
  <c r="L52" i="11"/>
  <c r="J52" i="11"/>
  <c r="H52" i="11"/>
  <c r="F52" i="11"/>
  <c r="S52" i="10"/>
  <c r="Q52" i="10"/>
  <c r="O52" i="10"/>
  <c r="M52" i="10"/>
  <c r="K52" i="10"/>
  <c r="I52" i="10"/>
  <c r="G52" i="10"/>
  <c r="E52" i="10"/>
  <c r="X52" i="10"/>
  <c r="V52" i="10"/>
  <c r="T52" i="10"/>
  <c r="R52" i="10"/>
  <c r="P52" i="10"/>
  <c r="N52" i="10"/>
  <c r="L52" i="10"/>
  <c r="J52" i="10"/>
  <c r="H52" i="10"/>
  <c r="F52" i="10"/>
  <c r="AB51" i="12"/>
  <c r="Z51" i="12"/>
  <c r="X51" i="12"/>
  <c r="V51" i="12"/>
  <c r="AC51" i="12"/>
  <c r="AA51" i="12"/>
  <c r="Y51" i="12"/>
  <c r="U51" i="12"/>
  <c r="S51" i="12"/>
  <c r="Q51" i="12"/>
  <c r="O51" i="12"/>
  <c r="M51" i="12"/>
  <c r="K51" i="12"/>
  <c r="I51" i="12"/>
  <c r="G51" i="12"/>
  <c r="E51" i="12"/>
  <c r="W51" i="12"/>
  <c r="T51" i="12"/>
  <c r="R51" i="12"/>
  <c r="P51" i="12"/>
  <c r="N51" i="12"/>
  <c r="L51" i="12"/>
  <c r="J51" i="12"/>
  <c r="H51" i="12"/>
  <c r="F51" i="12"/>
  <c r="AC51" i="11"/>
  <c r="AA51" i="11"/>
  <c r="Y51" i="11"/>
  <c r="W51" i="11"/>
  <c r="U51" i="11"/>
  <c r="S51" i="11"/>
  <c r="Q51" i="11"/>
  <c r="O51" i="11"/>
  <c r="M51" i="11"/>
  <c r="K51" i="11"/>
  <c r="I51" i="11"/>
  <c r="G51" i="11"/>
  <c r="E51" i="11"/>
  <c r="AB51" i="11"/>
  <c r="Z51" i="11"/>
  <c r="X51" i="11"/>
  <c r="V51" i="11"/>
  <c r="T51" i="11"/>
  <c r="R51" i="11"/>
  <c r="P51" i="11"/>
  <c r="N51" i="11"/>
  <c r="L51" i="11"/>
  <c r="J51" i="11"/>
  <c r="H51" i="11"/>
  <c r="F51" i="11"/>
  <c r="Y51" i="10"/>
  <c r="S51" i="10"/>
  <c r="Q51" i="10"/>
  <c r="O51" i="10"/>
  <c r="M51" i="10"/>
  <c r="K51" i="10"/>
  <c r="I51" i="10"/>
  <c r="G51" i="10"/>
  <c r="E51" i="10"/>
  <c r="AB51" i="10"/>
  <c r="V51" i="10"/>
  <c r="T51" i="10"/>
  <c r="R51" i="10"/>
  <c r="P51" i="10"/>
  <c r="N51" i="10"/>
  <c r="L51" i="10"/>
  <c r="J51" i="10"/>
  <c r="H51" i="10"/>
  <c r="F51" i="10"/>
  <c r="AC48" i="12"/>
  <c r="AA48" i="12"/>
  <c r="Y48" i="12"/>
  <c r="W48" i="12"/>
  <c r="U48" i="12"/>
  <c r="S48" i="12"/>
  <c r="Q48" i="12"/>
  <c r="O48" i="12"/>
  <c r="M48" i="12"/>
  <c r="K48" i="12"/>
  <c r="I48" i="12"/>
  <c r="G48" i="12"/>
  <c r="E48" i="12"/>
  <c r="AB48" i="12"/>
  <c r="Z48" i="12"/>
  <c r="X48" i="12"/>
  <c r="V48" i="12"/>
  <c r="T48" i="12"/>
  <c r="R48" i="12"/>
  <c r="P48" i="12"/>
  <c r="N48" i="12"/>
  <c r="L48" i="12"/>
  <c r="J48" i="12"/>
  <c r="H48" i="12"/>
  <c r="F48" i="12"/>
  <c r="AC48" i="11"/>
  <c r="S48" i="11"/>
  <c r="Q48" i="11"/>
  <c r="O48" i="11"/>
  <c r="M48" i="11"/>
  <c r="K48" i="11"/>
  <c r="I48" i="11"/>
  <c r="G48" i="11"/>
  <c r="E48" i="11"/>
  <c r="X48" i="11"/>
  <c r="V48" i="11"/>
  <c r="T48" i="11"/>
  <c r="R48" i="11"/>
  <c r="P48" i="11"/>
  <c r="N48" i="11"/>
  <c r="L48" i="11"/>
  <c r="J48" i="11"/>
  <c r="H48" i="11"/>
  <c r="F48" i="11"/>
  <c r="AC48" i="10"/>
  <c r="AA48" i="10"/>
  <c r="Y48" i="10"/>
  <c r="W48" i="10"/>
  <c r="U48" i="10"/>
  <c r="S48" i="10"/>
  <c r="Q48" i="10"/>
  <c r="O48" i="10"/>
  <c r="M48" i="10"/>
  <c r="K48" i="10"/>
  <c r="I48" i="10"/>
  <c r="G48" i="10"/>
  <c r="E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13" i="15"/>
  <c r="D12" i="15"/>
  <c r="D11" i="15"/>
  <c r="AC44" i="12"/>
  <c r="AA44" i="12"/>
  <c r="Y44" i="12"/>
  <c r="W44" i="12"/>
  <c r="U44" i="12"/>
  <c r="S44" i="12"/>
  <c r="Q44" i="12"/>
  <c r="O44" i="12"/>
  <c r="M44" i="12"/>
  <c r="K44" i="12"/>
  <c r="I44" i="12"/>
  <c r="G44" i="12"/>
  <c r="E44" i="12"/>
  <c r="AB44" i="12"/>
  <c r="Z44" i="12"/>
  <c r="X44" i="12"/>
  <c r="V44" i="12"/>
  <c r="T44" i="12"/>
  <c r="R44" i="12"/>
  <c r="P44" i="12"/>
  <c r="N44" i="12"/>
  <c r="L44" i="12"/>
  <c r="J44" i="12"/>
  <c r="H44" i="12"/>
  <c r="F44" i="12"/>
  <c r="AC44" i="11"/>
  <c r="AA44" i="11"/>
  <c r="Y44" i="11"/>
  <c r="W44" i="11"/>
  <c r="U44" i="11"/>
  <c r="S44" i="11"/>
  <c r="Q44" i="11"/>
  <c r="O44" i="11"/>
  <c r="M44" i="11"/>
  <c r="K44" i="11"/>
  <c r="I44" i="11"/>
  <c r="G44" i="11"/>
  <c r="E44" i="11"/>
  <c r="Y44" i="10"/>
  <c r="S44" i="10"/>
  <c r="Q44" i="10"/>
  <c r="O44" i="10"/>
  <c r="M44" i="10"/>
  <c r="K44" i="10"/>
  <c r="I44" i="10"/>
  <c r="G44" i="10"/>
  <c r="E44" i="10"/>
  <c r="AB44" i="11"/>
  <c r="Z44" i="11"/>
  <c r="X44" i="11"/>
  <c r="V44" i="11"/>
  <c r="T44" i="11"/>
  <c r="R44" i="11"/>
  <c r="P44" i="11"/>
  <c r="N44" i="11"/>
  <c r="L44" i="11"/>
  <c r="J44" i="11"/>
  <c r="H44" i="11"/>
  <c r="F44" i="11"/>
  <c r="X44" i="10"/>
  <c r="V44" i="10"/>
  <c r="T44" i="10"/>
  <c r="R44" i="10"/>
  <c r="P44" i="10"/>
  <c r="N44" i="10"/>
  <c r="L44" i="10"/>
  <c r="J44" i="10"/>
  <c r="H44" i="10"/>
  <c r="Y43" i="12"/>
  <c r="S43" i="12"/>
  <c r="Q43" i="12"/>
  <c r="O43" i="12"/>
  <c r="M43" i="12"/>
  <c r="K43" i="12"/>
  <c r="I43" i="12"/>
  <c r="G43" i="12"/>
  <c r="E43" i="12"/>
  <c r="AB43" i="12"/>
  <c r="V43" i="12"/>
  <c r="T43" i="12"/>
  <c r="R43" i="12"/>
  <c r="P43" i="12"/>
  <c r="N43" i="12"/>
  <c r="L43" i="12"/>
  <c r="J43" i="12"/>
  <c r="H43" i="12"/>
  <c r="F43" i="12"/>
  <c r="AC43" i="11"/>
  <c r="AA43" i="11"/>
  <c r="Y43" i="11"/>
  <c r="W43" i="11"/>
  <c r="U43" i="11"/>
  <c r="S43" i="11"/>
  <c r="Q43" i="11"/>
  <c r="O43" i="11"/>
  <c r="M43" i="11"/>
  <c r="K43" i="11"/>
  <c r="I43" i="11"/>
  <c r="G43" i="11"/>
  <c r="E43" i="11"/>
  <c r="AC43" i="10"/>
  <c r="AA43" i="10"/>
  <c r="Y43" i="10"/>
  <c r="W43" i="10"/>
  <c r="U43" i="10"/>
  <c r="S43" i="10"/>
  <c r="Q43" i="10"/>
  <c r="O43" i="10"/>
  <c r="M43" i="10"/>
  <c r="K43" i="10"/>
  <c r="I43" i="10"/>
  <c r="G43" i="10"/>
  <c r="E43" i="10"/>
  <c r="AB43" i="11"/>
  <c r="Z43" i="11"/>
  <c r="X43" i="11"/>
  <c r="V43" i="11"/>
  <c r="T43" i="11"/>
  <c r="R43" i="11"/>
  <c r="P43" i="11"/>
  <c r="N43" i="11"/>
  <c r="L43" i="11"/>
  <c r="J43" i="11"/>
  <c r="H43" i="11"/>
  <c r="F43" i="11"/>
  <c r="AB43" i="10"/>
  <c r="Z43" i="10"/>
  <c r="X43" i="10"/>
  <c r="V43" i="10"/>
  <c r="T43" i="10"/>
  <c r="R43" i="10"/>
  <c r="P43" i="10"/>
  <c r="N43" i="10"/>
  <c r="L43" i="10"/>
  <c r="J43" i="10"/>
  <c r="H43" i="10"/>
  <c r="F43" i="10"/>
  <c r="AC31" i="12"/>
  <c r="AA31" i="12"/>
  <c r="Y31" i="12"/>
  <c r="W31" i="12"/>
  <c r="U31" i="12"/>
  <c r="S31" i="12"/>
  <c r="Q31" i="12"/>
  <c r="O31" i="12"/>
  <c r="M31" i="12"/>
  <c r="K31" i="12"/>
  <c r="I31" i="12"/>
  <c r="G31" i="12"/>
  <c r="E31" i="12"/>
  <c r="AB31" i="12"/>
  <c r="Z31" i="12"/>
  <c r="X31" i="12"/>
  <c r="V31" i="12"/>
  <c r="T31" i="12"/>
  <c r="R31" i="12"/>
  <c r="P31" i="12"/>
  <c r="N31" i="12"/>
  <c r="L31" i="12"/>
  <c r="J31" i="12"/>
  <c r="H31" i="12"/>
  <c r="F31" i="12"/>
  <c r="AC31" i="11"/>
  <c r="AA31" i="11"/>
  <c r="Y31" i="11"/>
  <c r="W31" i="11"/>
  <c r="U31" i="11"/>
  <c r="S31" i="11"/>
  <c r="Q31" i="11"/>
  <c r="O31" i="11"/>
  <c r="M31" i="11"/>
  <c r="K31" i="11"/>
  <c r="I31" i="11"/>
  <c r="G31" i="11"/>
  <c r="E31" i="11"/>
  <c r="AB31" i="11"/>
  <c r="Z31" i="11"/>
  <c r="X31" i="11"/>
  <c r="V31" i="11"/>
  <c r="T31" i="11"/>
  <c r="R31" i="11"/>
  <c r="P31" i="11"/>
  <c r="N31" i="11"/>
  <c r="L31" i="11"/>
  <c r="J31" i="11"/>
  <c r="H31" i="11"/>
  <c r="F31" i="11"/>
  <c r="AC29" i="12"/>
  <c r="AA29" i="12"/>
  <c r="Y29" i="12"/>
  <c r="W29" i="12"/>
  <c r="U29" i="12"/>
  <c r="S29" i="12"/>
  <c r="Q29" i="12"/>
  <c r="O29" i="12"/>
  <c r="M29" i="12"/>
  <c r="K29" i="12"/>
  <c r="I29" i="12"/>
  <c r="G29" i="12"/>
  <c r="E29" i="12"/>
  <c r="AB29" i="12"/>
  <c r="Z29" i="12"/>
  <c r="X29" i="12"/>
  <c r="V29" i="12"/>
  <c r="T29" i="12"/>
  <c r="R29" i="12"/>
  <c r="P29" i="12"/>
  <c r="N29" i="12"/>
  <c r="L29" i="12"/>
  <c r="J29" i="12"/>
  <c r="H29" i="12"/>
  <c r="F29" i="12"/>
  <c r="AC29" i="11"/>
  <c r="AA29" i="11"/>
  <c r="Y29" i="11"/>
  <c r="W29" i="11"/>
  <c r="U29" i="11"/>
  <c r="S29" i="11"/>
  <c r="Q29" i="11"/>
  <c r="O29" i="11"/>
  <c r="M29" i="11"/>
  <c r="K29" i="11"/>
  <c r="I29" i="11"/>
  <c r="G29" i="11"/>
  <c r="E29" i="11"/>
  <c r="AB29" i="11"/>
  <c r="Z29" i="11"/>
  <c r="X29" i="11"/>
  <c r="V29" i="11"/>
  <c r="T29" i="11"/>
  <c r="R29" i="11"/>
  <c r="P29" i="11"/>
  <c r="N29" i="11"/>
  <c r="L29" i="11"/>
  <c r="J29" i="11"/>
  <c r="H29" i="11"/>
  <c r="F29" i="11"/>
  <c r="K12" i="13"/>
  <c r="E13" i="13"/>
  <c r="K14" i="13"/>
  <c r="K13" i="13"/>
  <c r="K11" i="13"/>
  <c r="K15" i="13"/>
  <c r="E11" i="13"/>
  <c r="AC27" i="12"/>
  <c r="AA27" i="12"/>
  <c r="Y27" i="12"/>
  <c r="W27" i="12"/>
  <c r="U27" i="12"/>
  <c r="S27" i="12"/>
  <c r="Q27" i="12"/>
  <c r="O27" i="12"/>
  <c r="M27" i="12"/>
  <c r="K27" i="12"/>
  <c r="I27" i="12"/>
  <c r="G27" i="12"/>
  <c r="E27" i="12"/>
  <c r="AB27" i="12"/>
  <c r="Z27" i="12"/>
  <c r="X27" i="12"/>
  <c r="V27" i="12"/>
  <c r="T27" i="12"/>
  <c r="R27" i="12"/>
  <c r="P27" i="12"/>
  <c r="N27" i="12"/>
  <c r="L27" i="12"/>
  <c r="J27" i="12"/>
  <c r="H27" i="12"/>
  <c r="F27" i="12"/>
  <c r="AC27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AB27" i="11"/>
  <c r="Z27" i="11"/>
  <c r="X27" i="11"/>
  <c r="V27" i="11"/>
  <c r="T27" i="11"/>
  <c r="R27" i="11"/>
  <c r="P27" i="11"/>
  <c r="N27" i="11"/>
  <c r="L27" i="11"/>
  <c r="J27" i="11"/>
  <c r="H27" i="11"/>
  <c r="F27" i="11"/>
  <c r="S25" i="12"/>
  <c r="Q25" i="12"/>
  <c r="O25" i="12"/>
  <c r="M25" i="12"/>
  <c r="K25" i="12"/>
  <c r="I25" i="12"/>
  <c r="G25" i="12"/>
  <c r="E25" i="12"/>
  <c r="V25" i="12"/>
  <c r="T25" i="12"/>
  <c r="R25" i="12"/>
  <c r="P25" i="12"/>
  <c r="N25" i="12"/>
  <c r="L25" i="12"/>
  <c r="J25" i="12"/>
  <c r="H25" i="12"/>
  <c r="F25" i="12"/>
  <c r="AC25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AB25" i="11"/>
  <c r="Z25" i="11"/>
  <c r="X25" i="11"/>
  <c r="V25" i="11"/>
  <c r="T25" i="11"/>
  <c r="R25" i="11"/>
  <c r="P25" i="11"/>
  <c r="N25" i="11"/>
  <c r="L25" i="11"/>
  <c r="J25" i="11"/>
  <c r="H25" i="11"/>
  <c r="F25" i="11"/>
  <c r="S23" i="12"/>
  <c r="Q23" i="12"/>
  <c r="O23" i="12"/>
  <c r="M23" i="12"/>
  <c r="K23" i="12"/>
  <c r="I23" i="12"/>
  <c r="G23" i="12"/>
  <c r="E23" i="12"/>
  <c r="V23" i="12"/>
  <c r="T23" i="12"/>
  <c r="R23" i="12"/>
  <c r="P23" i="12"/>
  <c r="N23" i="12"/>
  <c r="L23" i="12"/>
  <c r="J23" i="12"/>
  <c r="H23" i="12"/>
  <c r="F23" i="12"/>
  <c r="AC23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AB23" i="11"/>
  <c r="Z23" i="11"/>
  <c r="X23" i="11"/>
  <c r="V23" i="11"/>
  <c r="T23" i="11"/>
  <c r="R23" i="11"/>
  <c r="P23" i="11"/>
  <c r="N23" i="11"/>
  <c r="L23" i="11"/>
  <c r="J23" i="11"/>
  <c r="H23" i="11"/>
  <c r="F23" i="11"/>
  <c r="AC21" i="12"/>
  <c r="AA21" i="12"/>
  <c r="Y21" i="12"/>
  <c r="W21" i="12"/>
  <c r="U21" i="12"/>
  <c r="S21" i="12"/>
  <c r="Q21" i="12"/>
  <c r="O21" i="12"/>
  <c r="M21" i="12"/>
  <c r="K21" i="12"/>
  <c r="I21" i="12"/>
  <c r="G21" i="12"/>
  <c r="E21" i="12"/>
  <c r="AB21" i="12"/>
  <c r="Z21" i="12"/>
  <c r="X21" i="12"/>
  <c r="V21" i="12"/>
  <c r="T21" i="12"/>
  <c r="R21" i="12"/>
  <c r="P21" i="12"/>
  <c r="N21" i="12"/>
  <c r="L21" i="12"/>
  <c r="J21" i="12"/>
  <c r="H21" i="12"/>
  <c r="F21" i="12"/>
  <c r="AC21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AB21" i="11"/>
  <c r="Z21" i="11"/>
  <c r="X21" i="11"/>
  <c r="V21" i="11"/>
  <c r="T21" i="11"/>
  <c r="R21" i="11"/>
  <c r="P21" i="11"/>
  <c r="N21" i="11"/>
  <c r="L21" i="11"/>
  <c r="J21" i="11"/>
  <c r="H21" i="11"/>
  <c r="F21" i="11"/>
  <c r="AC19" i="12"/>
  <c r="AA19" i="12"/>
  <c r="Y19" i="12"/>
  <c r="W19" i="12"/>
  <c r="U19" i="12"/>
  <c r="S19" i="12"/>
  <c r="Q19" i="12"/>
  <c r="O19" i="12"/>
  <c r="M19" i="12"/>
  <c r="K19" i="12"/>
  <c r="I19" i="12"/>
  <c r="G19" i="12"/>
  <c r="E19" i="12"/>
  <c r="AB19" i="12"/>
  <c r="Z19" i="12"/>
  <c r="X19" i="12"/>
  <c r="V19" i="12"/>
  <c r="T19" i="12"/>
  <c r="R19" i="12"/>
  <c r="P19" i="12"/>
  <c r="N19" i="12"/>
  <c r="L19" i="12"/>
  <c r="J19" i="12"/>
  <c r="H19" i="12"/>
  <c r="F19" i="12"/>
  <c r="AC19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AB19" i="11"/>
  <c r="Z19" i="11"/>
  <c r="X19" i="11"/>
  <c r="V19" i="11"/>
  <c r="T19" i="11"/>
  <c r="R19" i="11"/>
  <c r="P19" i="11"/>
  <c r="N19" i="11"/>
  <c r="L19" i="11"/>
  <c r="J19" i="11"/>
  <c r="H19" i="11"/>
  <c r="F19" i="11"/>
  <c r="AC17" i="12"/>
  <c r="AA17" i="12"/>
  <c r="Y17" i="12"/>
  <c r="W17" i="12"/>
  <c r="U17" i="12"/>
  <c r="S17" i="12"/>
  <c r="Q17" i="12"/>
  <c r="O17" i="12"/>
  <c r="M17" i="12"/>
  <c r="K17" i="12"/>
  <c r="I17" i="12"/>
  <c r="G17" i="12"/>
  <c r="E17" i="12"/>
  <c r="AB17" i="12"/>
  <c r="Z17" i="12"/>
  <c r="X17" i="12"/>
  <c r="V17" i="12"/>
  <c r="T17" i="12"/>
  <c r="R17" i="12"/>
  <c r="P17" i="12"/>
  <c r="N17" i="12"/>
  <c r="L17" i="12"/>
  <c r="J17" i="12"/>
  <c r="H17" i="12"/>
  <c r="F17" i="12"/>
  <c r="AC17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AB17" i="11"/>
  <c r="Z17" i="11"/>
  <c r="X17" i="11"/>
  <c r="V17" i="11"/>
  <c r="T17" i="11"/>
  <c r="R17" i="11"/>
  <c r="P17" i="11"/>
  <c r="N17" i="11"/>
  <c r="L17" i="11"/>
  <c r="J17" i="11"/>
  <c r="H17" i="11"/>
  <c r="F17" i="11"/>
  <c r="S15" i="12"/>
  <c r="Q15" i="12"/>
  <c r="O15" i="12"/>
  <c r="M15" i="12"/>
  <c r="K15" i="12"/>
  <c r="I15" i="12"/>
  <c r="G15" i="12"/>
  <c r="E15" i="12"/>
  <c r="V15" i="12"/>
  <c r="T15" i="12"/>
  <c r="R15" i="12"/>
  <c r="P15" i="12"/>
  <c r="N15" i="12"/>
  <c r="L15" i="12"/>
  <c r="J15" i="12"/>
  <c r="H15" i="12"/>
  <c r="F15" i="12"/>
  <c r="AC15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AB15" i="11"/>
  <c r="Z15" i="11"/>
  <c r="X15" i="11"/>
  <c r="V15" i="11"/>
  <c r="T15" i="11"/>
  <c r="R15" i="11"/>
  <c r="P15" i="11"/>
  <c r="N15" i="11"/>
  <c r="L15" i="11"/>
  <c r="J15" i="11"/>
  <c r="H15" i="11"/>
  <c r="F15" i="11"/>
  <c r="AC13" i="12"/>
  <c r="AA13" i="12"/>
  <c r="Y13" i="12"/>
  <c r="W13" i="12"/>
  <c r="U13" i="12"/>
  <c r="S13" i="12"/>
  <c r="Q13" i="12"/>
  <c r="O13" i="12"/>
  <c r="M13" i="12"/>
  <c r="K13" i="12"/>
  <c r="I13" i="12"/>
  <c r="G13" i="12"/>
  <c r="E13" i="12"/>
  <c r="AB13" i="12"/>
  <c r="Z13" i="12"/>
  <c r="X13" i="12"/>
  <c r="V13" i="12"/>
  <c r="T13" i="12"/>
  <c r="R13" i="12"/>
  <c r="P13" i="12"/>
  <c r="N13" i="12"/>
  <c r="L13" i="12"/>
  <c r="J13" i="12"/>
  <c r="H13" i="12"/>
  <c r="F13" i="12"/>
  <c r="AC13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AB13" i="11"/>
  <c r="Z13" i="11"/>
  <c r="X13" i="11"/>
  <c r="V13" i="11"/>
  <c r="T13" i="11"/>
  <c r="R13" i="11"/>
  <c r="P13" i="11"/>
  <c r="N13" i="11"/>
  <c r="L13" i="11"/>
  <c r="J13" i="11"/>
  <c r="H13" i="11"/>
  <c r="F13" i="11"/>
  <c r="AC11" i="12"/>
  <c r="AA11" i="12"/>
  <c r="Y11" i="12"/>
  <c r="W11" i="12"/>
  <c r="U11" i="12"/>
  <c r="S11" i="12"/>
  <c r="Q11" i="12"/>
  <c r="O11" i="12"/>
  <c r="M11" i="12"/>
  <c r="K11" i="12"/>
  <c r="I11" i="12"/>
  <c r="G11" i="12"/>
  <c r="E11" i="12"/>
  <c r="AB11" i="12"/>
  <c r="Z11" i="12"/>
  <c r="X11" i="12"/>
  <c r="V11" i="12"/>
  <c r="T11" i="12"/>
  <c r="R11" i="12"/>
  <c r="P11" i="12"/>
  <c r="N11" i="12"/>
  <c r="L11" i="12"/>
  <c r="J11" i="12"/>
  <c r="H11" i="12"/>
  <c r="F11" i="12"/>
  <c r="AC11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AB11" i="11"/>
  <c r="Z11" i="11"/>
  <c r="X11" i="11"/>
  <c r="V11" i="11"/>
  <c r="T11" i="11"/>
  <c r="R11" i="11"/>
  <c r="P11" i="11"/>
  <c r="N11" i="11"/>
  <c r="L11" i="11"/>
  <c r="J11" i="11"/>
  <c r="H11" i="11"/>
  <c r="F11" i="11"/>
  <c r="B13" i="15"/>
  <c r="B12" i="15"/>
  <c r="B11" i="15"/>
  <c r="B14" i="15"/>
  <c r="B18" i="16"/>
  <c r="R81" i="12"/>
  <c r="C18" i="16"/>
  <c r="C36" i="16"/>
  <c r="R87" i="12"/>
  <c r="X79" i="2"/>
  <c r="AA79" i="2"/>
  <c r="X46" i="2"/>
  <c r="AA46" i="2"/>
  <c r="AB46" i="10"/>
  <c r="D11" i="16"/>
  <c r="X40" i="2"/>
  <c r="AA40" i="2"/>
  <c r="AB40" i="10"/>
  <c r="X38" i="2"/>
  <c r="AA38" i="2"/>
  <c r="AB38" i="10"/>
  <c r="X36" i="2"/>
  <c r="X34" i="2"/>
  <c r="AA34" i="2"/>
  <c r="AB34" i="12"/>
  <c r="X32" i="2"/>
  <c r="AA32" i="2"/>
  <c r="AB32" i="10"/>
  <c r="X30" i="2"/>
  <c r="AA30" i="2"/>
  <c r="AB30" i="11"/>
  <c r="C12" i="16"/>
  <c r="C30" i="16"/>
  <c r="X24" i="2"/>
  <c r="AA24" i="2"/>
  <c r="AB24" i="12"/>
  <c r="X22" i="2"/>
  <c r="AA22" i="2"/>
  <c r="AB22" i="10"/>
  <c r="X20" i="2"/>
  <c r="AA20" i="2"/>
  <c r="AB20" i="10"/>
  <c r="X18" i="2"/>
  <c r="X17" i="2"/>
  <c r="AA17" i="2"/>
  <c r="X14" i="2"/>
  <c r="X12" i="2"/>
  <c r="X10" i="2"/>
  <c r="X9" i="2"/>
  <c r="B11" i="16"/>
  <c r="V90" i="2"/>
  <c r="AA87" i="2"/>
  <c r="AB87" i="12"/>
  <c r="D18" i="16"/>
  <c r="D36" i="16"/>
  <c r="E17" i="16"/>
  <c r="AC80" i="4"/>
  <c r="AA80" i="4"/>
  <c r="Y80" i="4"/>
  <c r="F9" i="10"/>
  <c r="H9" i="10"/>
  <c r="J9" i="10"/>
  <c r="L9" i="10"/>
  <c r="N9" i="10"/>
  <c r="P9" i="10"/>
  <c r="R9" i="10"/>
  <c r="T9" i="10"/>
  <c r="V9" i="10"/>
  <c r="X9" i="10"/>
  <c r="Z9" i="10"/>
  <c r="F10" i="10"/>
  <c r="H10" i="10"/>
  <c r="J10" i="10"/>
  <c r="L10" i="10"/>
  <c r="N10" i="10"/>
  <c r="P10" i="10"/>
  <c r="R10" i="10"/>
  <c r="T10" i="10"/>
  <c r="V10" i="10"/>
  <c r="X10" i="10"/>
  <c r="Z10" i="10"/>
  <c r="F11" i="10"/>
  <c r="H11" i="10"/>
  <c r="J11" i="10"/>
  <c r="L11" i="10"/>
  <c r="N11" i="10"/>
  <c r="P11" i="10"/>
  <c r="R11" i="10"/>
  <c r="T11" i="10"/>
  <c r="V11" i="10"/>
  <c r="X11" i="10"/>
  <c r="Z11" i="10"/>
  <c r="AB11" i="10"/>
  <c r="F12" i="10"/>
  <c r="H12" i="10"/>
  <c r="J12" i="10"/>
  <c r="L12" i="10"/>
  <c r="N12" i="10"/>
  <c r="P12" i="10"/>
  <c r="R12" i="10"/>
  <c r="T12" i="10"/>
  <c r="V12" i="10"/>
  <c r="X12" i="10"/>
  <c r="Z12" i="10"/>
  <c r="F13" i="10"/>
  <c r="H13" i="10"/>
  <c r="J13" i="10"/>
  <c r="L13" i="10"/>
  <c r="N13" i="10"/>
  <c r="P13" i="10"/>
  <c r="R13" i="10"/>
  <c r="T13" i="10"/>
  <c r="V13" i="10"/>
  <c r="X13" i="10"/>
  <c r="Z13" i="10"/>
  <c r="AB13" i="10"/>
  <c r="F14" i="10"/>
  <c r="H14" i="10"/>
  <c r="J14" i="10"/>
  <c r="L14" i="10"/>
  <c r="N14" i="10"/>
  <c r="P14" i="10"/>
  <c r="R14" i="10"/>
  <c r="T14" i="10"/>
  <c r="V14" i="10"/>
  <c r="X14" i="10"/>
  <c r="Z14" i="10"/>
  <c r="F15" i="10"/>
  <c r="H15" i="10"/>
  <c r="J15" i="10"/>
  <c r="L15" i="10"/>
  <c r="N15" i="10"/>
  <c r="P15" i="10"/>
  <c r="R15" i="10"/>
  <c r="T15" i="10"/>
  <c r="V15" i="10"/>
  <c r="X15" i="10"/>
  <c r="Z15" i="10"/>
  <c r="AB15" i="10"/>
  <c r="F16" i="10"/>
  <c r="H16" i="10"/>
  <c r="J16" i="10"/>
  <c r="L16" i="10"/>
  <c r="N16" i="10"/>
  <c r="P16" i="10"/>
  <c r="R16" i="10"/>
  <c r="T16" i="10"/>
  <c r="V16" i="10"/>
  <c r="X16" i="10"/>
  <c r="Z16" i="10"/>
  <c r="F17" i="10"/>
  <c r="H17" i="10"/>
  <c r="J17" i="10"/>
  <c r="L17" i="10"/>
  <c r="N17" i="10"/>
  <c r="P17" i="10"/>
  <c r="R17" i="10"/>
  <c r="T17" i="10"/>
  <c r="V17" i="10"/>
  <c r="X17" i="10"/>
  <c r="Z17" i="10"/>
  <c r="AB17" i="10"/>
  <c r="F18" i="10"/>
  <c r="H18" i="10"/>
  <c r="J18" i="10"/>
  <c r="L18" i="10"/>
  <c r="N18" i="10"/>
  <c r="P18" i="10"/>
  <c r="R18" i="10"/>
  <c r="T18" i="10"/>
  <c r="V18" i="10"/>
  <c r="X18" i="10"/>
  <c r="Z18" i="10"/>
  <c r="F19" i="10"/>
  <c r="H19" i="10"/>
  <c r="J19" i="10"/>
  <c r="L19" i="10"/>
  <c r="N19" i="10"/>
  <c r="P19" i="10"/>
  <c r="R19" i="10"/>
  <c r="T19" i="10"/>
  <c r="V19" i="10"/>
  <c r="X19" i="10"/>
  <c r="F20" i="10"/>
  <c r="H20" i="10"/>
  <c r="J20" i="10"/>
  <c r="L20" i="10"/>
  <c r="N20" i="10"/>
  <c r="P20" i="10"/>
  <c r="R20" i="10"/>
  <c r="T20" i="10"/>
  <c r="V20" i="10"/>
  <c r="F21" i="10"/>
  <c r="H21" i="10"/>
  <c r="J21" i="10"/>
  <c r="L21" i="10"/>
  <c r="N21" i="10"/>
  <c r="P21" i="10"/>
  <c r="R21" i="10"/>
  <c r="T21" i="10"/>
  <c r="V21" i="10"/>
  <c r="X21" i="10"/>
  <c r="Z21" i="10"/>
  <c r="AB21" i="10"/>
  <c r="F22" i="10"/>
  <c r="H22" i="10"/>
  <c r="J22" i="10"/>
  <c r="L22" i="10"/>
  <c r="N22" i="10"/>
  <c r="P22" i="10"/>
  <c r="R22" i="10"/>
  <c r="T22" i="10"/>
  <c r="V22" i="10"/>
  <c r="X22" i="10"/>
  <c r="F23" i="10"/>
  <c r="H23" i="10"/>
  <c r="J23" i="10"/>
  <c r="L23" i="10"/>
  <c r="N23" i="10"/>
  <c r="P23" i="10"/>
  <c r="R23" i="10"/>
  <c r="T23" i="10"/>
  <c r="V23" i="10"/>
  <c r="X23" i="10"/>
  <c r="Z23" i="10"/>
  <c r="AB23" i="10"/>
  <c r="F24" i="10"/>
  <c r="H24" i="10"/>
  <c r="J24" i="10"/>
  <c r="L24" i="10"/>
  <c r="N24" i="10"/>
  <c r="P24" i="10"/>
  <c r="R24" i="10"/>
  <c r="T24" i="10"/>
  <c r="V24" i="10"/>
  <c r="X24" i="10"/>
  <c r="Z24" i="10"/>
  <c r="F25" i="10"/>
  <c r="H25" i="10"/>
  <c r="J25" i="10"/>
  <c r="L25" i="10"/>
  <c r="N25" i="10"/>
  <c r="P25" i="10"/>
  <c r="R25" i="10"/>
  <c r="T25" i="10"/>
  <c r="V25" i="10"/>
  <c r="X25" i="10"/>
  <c r="Z25" i="10"/>
  <c r="AB25" i="10"/>
  <c r="F26" i="10"/>
  <c r="H26" i="10"/>
  <c r="J26" i="10"/>
  <c r="L26" i="10"/>
  <c r="N26" i="10"/>
  <c r="P26" i="10"/>
  <c r="R26" i="10"/>
  <c r="T26" i="10"/>
  <c r="V26" i="10"/>
  <c r="X26" i="10"/>
  <c r="Z26" i="10"/>
  <c r="F27" i="10"/>
  <c r="H27" i="10"/>
  <c r="J27" i="10"/>
  <c r="L27" i="10"/>
  <c r="N27" i="10"/>
  <c r="P27" i="10"/>
  <c r="R27" i="10"/>
  <c r="T27" i="10"/>
  <c r="V27" i="10"/>
  <c r="X27" i="10"/>
  <c r="F28" i="10"/>
  <c r="H28" i="10"/>
  <c r="J28" i="10"/>
  <c r="L28" i="10"/>
  <c r="N28" i="10"/>
  <c r="P28" i="10"/>
  <c r="R28" i="10"/>
  <c r="T28" i="10"/>
  <c r="V28" i="10"/>
  <c r="X28" i="10"/>
  <c r="Z28" i="10"/>
  <c r="F29" i="10"/>
  <c r="H29" i="10"/>
  <c r="J29" i="10"/>
  <c r="L29" i="10"/>
  <c r="N29" i="10"/>
  <c r="P29" i="10"/>
  <c r="R29" i="10"/>
  <c r="T29" i="10"/>
  <c r="V29" i="10"/>
  <c r="X29" i="10"/>
  <c r="F30" i="10"/>
  <c r="H30" i="10"/>
  <c r="J30" i="10"/>
  <c r="L30" i="10"/>
  <c r="N30" i="10"/>
  <c r="P30" i="10"/>
  <c r="R30" i="10"/>
  <c r="T30" i="10"/>
  <c r="V30" i="10"/>
  <c r="X30" i="10"/>
  <c r="Z30" i="10"/>
  <c r="F31" i="10"/>
  <c r="H31" i="10"/>
  <c r="J31" i="10"/>
  <c r="L31" i="10"/>
  <c r="N31" i="10"/>
  <c r="P31" i="10"/>
  <c r="R31" i="10"/>
  <c r="T31" i="10"/>
  <c r="V31" i="10"/>
  <c r="X31" i="10"/>
  <c r="Z31" i="10"/>
  <c r="AB31" i="10"/>
  <c r="F32" i="10"/>
  <c r="H32" i="10"/>
  <c r="J32" i="10"/>
  <c r="L32" i="10"/>
  <c r="N32" i="10"/>
  <c r="P32" i="10"/>
  <c r="R32" i="10"/>
  <c r="T32" i="10"/>
  <c r="V32" i="10"/>
  <c r="X32" i="10"/>
  <c r="F33" i="10"/>
  <c r="H33" i="10"/>
  <c r="J33" i="10"/>
  <c r="L33" i="10"/>
  <c r="N33" i="10"/>
  <c r="P33" i="10"/>
  <c r="R33" i="10"/>
  <c r="T33" i="10"/>
  <c r="V33" i="10"/>
  <c r="X33" i="10"/>
  <c r="F34" i="10"/>
  <c r="H34" i="10"/>
  <c r="J34" i="10"/>
  <c r="L34" i="10"/>
  <c r="N34" i="10"/>
  <c r="P34" i="10"/>
  <c r="R34" i="10"/>
  <c r="T34" i="10"/>
  <c r="V34" i="10"/>
  <c r="X34" i="10"/>
  <c r="Z34" i="10"/>
  <c r="F35" i="10"/>
  <c r="H35" i="10"/>
  <c r="J35" i="10"/>
  <c r="L35" i="10"/>
  <c r="N35" i="10"/>
  <c r="P35" i="10"/>
  <c r="R35" i="10"/>
  <c r="T35" i="10"/>
  <c r="V35" i="10"/>
  <c r="X35" i="10"/>
  <c r="Z35" i="10"/>
  <c r="F36" i="10"/>
  <c r="H36" i="10"/>
  <c r="J36" i="10"/>
  <c r="L36" i="10"/>
  <c r="N36" i="10"/>
  <c r="P36" i="10"/>
  <c r="R36" i="10"/>
  <c r="T36" i="10"/>
  <c r="V36" i="10"/>
  <c r="X36" i="10"/>
  <c r="Z36" i="10"/>
  <c r="F37" i="10"/>
  <c r="H37" i="10"/>
  <c r="J37" i="10"/>
  <c r="L37" i="10"/>
  <c r="N37" i="10"/>
  <c r="P37" i="10"/>
  <c r="R37" i="10"/>
  <c r="T37" i="10"/>
  <c r="V37" i="10"/>
  <c r="X37" i="10"/>
  <c r="Z37" i="10"/>
  <c r="F38" i="10"/>
  <c r="H38" i="10"/>
  <c r="J38" i="10"/>
  <c r="L38" i="10"/>
  <c r="N38" i="10"/>
  <c r="P38" i="10"/>
  <c r="R38" i="10"/>
  <c r="T38" i="10"/>
  <c r="V38" i="10"/>
  <c r="Y38" i="10"/>
  <c r="G39" i="10"/>
  <c r="K39" i="10"/>
  <c r="O39" i="10"/>
  <c r="S39" i="10"/>
  <c r="E40" i="10"/>
  <c r="I40" i="10"/>
  <c r="M40" i="10"/>
  <c r="Q40" i="10"/>
  <c r="U40" i="10"/>
  <c r="AC79" i="12"/>
  <c r="AA79" i="12"/>
  <c r="Y79" i="12"/>
  <c r="W79" i="12"/>
  <c r="U79" i="12"/>
  <c r="S79" i="12"/>
  <c r="Q79" i="12"/>
  <c r="O79" i="12"/>
  <c r="M79" i="12"/>
  <c r="K79" i="12"/>
  <c r="I79" i="12"/>
  <c r="G79" i="12"/>
  <c r="E79" i="12"/>
  <c r="AB79" i="12"/>
  <c r="Z79" i="12"/>
  <c r="X79" i="12"/>
  <c r="V79" i="12"/>
  <c r="T79" i="12"/>
  <c r="R79" i="12"/>
  <c r="P79" i="12"/>
  <c r="N79" i="12"/>
  <c r="L79" i="12"/>
  <c r="J79" i="12"/>
  <c r="H79" i="12"/>
  <c r="F79" i="12"/>
  <c r="AC79" i="11"/>
  <c r="AA79" i="11"/>
  <c r="Y79" i="11"/>
  <c r="W79" i="11"/>
  <c r="U79" i="11"/>
  <c r="S79" i="11"/>
  <c r="Q79" i="11"/>
  <c r="O79" i="11"/>
  <c r="M79" i="11"/>
  <c r="K79" i="11"/>
  <c r="I79" i="11"/>
  <c r="G79" i="11"/>
  <c r="E79" i="11"/>
  <c r="AB79" i="11"/>
  <c r="Z79" i="11"/>
  <c r="X79" i="11"/>
  <c r="V79" i="11"/>
  <c r="T79" i="11"/>
  <c r="R79" i="11"/>
  <c r="P79" i="11"/>
  <c r="N79" i="11"/>
  <c r="L79" i="11"/>
  <c r="J79" i="11"/>
  <c r="H79" i="11"/>
  <c r="F79" i="11"/>
  <c r="AC79" i="10"/>
  <c r="AA79" i="10"/>
  <c r="Y79" i="10"/>
  <c r="W79" i="10"/>
  <c r="U79" i="10"/>
  <c r="S79" i="10"/>
  <c r="Q79" i="10"/>
  <c r="O79" i="10"/>
  <c r="M79" i="10"/>
  <c r="K79" i="10"/>
  <c r="I79" i="10"/>
  <c r="G79" i="10"/>
  <c r="E79" i="10"/>
  <c r="AB79" i="10"/>
  <c r="Z79" i="10"/>
  <c r="X79" i="10"/>
  <c r="V79" i="10"/>
  <c r="T79" i="10"/>
  <c r="R79" i="10"/>
  <c r="P79" i="10"/>
  <c r="N79" i="10"/>
  <c r="L79" i="10"/>
  <c r="J79" i="10"/>
  <c r="H79" i="10"/>
  <c r="F79" i="10"/>
  <c r="AB70" i="12"/>
  <c r="Z70" i="12"/>
  <c r="X70" i="12"/>
  <c r="V70" i="12"/>
  <c r="T70" i="12"/>
  <c r="R70" i="12"/>
  <c r="P70" i="12"/>
  <c r="N70" i="12"/>
  <c r="L70" i="12"/>
  <c r="J70" i="12"/>
  <c r="H70" i="12"/>
  <c r="F70" i="12"/>
  <c r="AC70" i="12"/>
  <c r="AA70" i="12"/>
  <c r="Y70" i="12"/>
  <c r="W70" i="12"/>
  <c r="U70" i="12"/>
  <c r="S70" i="12"/>
  <c r="Q70" i="12"/>
  <c r="O70" i="12"/>
  <c r="M70" i="12"/>
  <c r="K70" i="12"/>
  <c r="I70" i="12"/>
  <c r="G70" i="12"/>
  <c r="E70" i="12"/>
  <c r="AC70" i="11"/>
  <c r="AA70" i="11"/>
  <c r="Y70" i="11"/>
  <c r="W70" i="11"/>
  <c r="U70" i="11"/>
  <c r="S70" i="11"/>
  <c r="Q70" i="11"/>
  <c r="O70" i="11"/>
  <c r="M70" i="11"/>
  <c r="K70" i="11"/>
  <c r="I70" i="11"/>
  <c r="G70" i="11"/>
  <c r="E70" i="11"/>
  <c r="AB70" i="11"/>
  <c r="Z70" i="11"/>
  <c r="X70" i="11"/>
  <c r="V70" i="11"/>
  <c r="T70" i="11"/>
  <c r="R70" i="11"/>
  <c r="P70" i="11"/>
  <c r="N70" i="11"/>
  <c r="L70" i="11"/>
  <c r="J70" i="11"/>
  <c r="H70" i="11"/>
  <c r="F70" i="11"/>
  <c r="AC70" i="10"/>
  <c r="AA70" i="10"/>
  <c r="Y70" i="10"/>
  <c r="W70" i="10"/>
  <c r="U70" i="10"/>
  <c r="S70" i="10"/>
  <c r="Q70" i="10"/>
  <c r="O70" i="10"/>
  <c r="M70" i="10"/>
  <c r="K70" i="10"/>
  <c r="I70" i="10"/>
  <c r="G70" i="10"/>
  <c r="E70" i="10"/>
  <c r="AB70" i="10"/>
  <c r="Z70" i="10"/>
  <c r="X70" i="10"/>
  <c r="V70" i="10"/>
  <c r="T70" i="10"/>
  <c r="R70" i="10"/>
  <c r="P70" i="10"/>
  <c r="N70" i="10"/>
  <c r="L70" i="10"/>
  <c r="J70" i="10"/>
  <c r="H70" i="10"/>
  <c r="F70" i="10"/>
  <c r="V69" i="12"/>
  <c r="T69" i="12"/>
  <c r="R69" i="12"/>
  <c r="P69" i="12"/>
  <c r="N69" i="12"/>
  <c r="L69" i="12"/>
  <c r="J69" i="12"/>
  <c r="H69" i="12"/>
  <c r="F69" i="12"/>
  <c r="Y69" i="12"/>
  <c r="U69" i="12"/>
  <c r="S69" i="12"/>
  <c r="Q69" i="12"/>
  <c r="O69" i="12"/>
  <c r="M69" i="12"/>
  <c r="K69" i="12"/>
  <c r="I69" i="12"/>
  <c r="G69" i="12"/>
  <c r="E69" i="12"/>
  <c r="AC69" i="11"/>
  <c r="AA69" i="11"/>
  <c r="Y69" i="11"/>
  <c r="W69" i="11"/>
  <c r="U69" i="11"/>
  <c r="S69" i="11"/>
  <c r="Q69" i="11"/>
  <c r="O69" i="11"/>
  <c r="M69" i="11"/>
  <c r="K69" i="11"/>
  <c r="I69" i="11"/>
  <c r="G69" i="11"/>
  <c r="E69" i="11"/>
  <c r="AB69" i="11"/>
  <c r="Z69" i="11"/>
  <c r="X69" i="11"/>
  <c r="V69" i="11"/>
  <c r="T69" i="11"/>
  <c r="R69" i="11"/>
  <c r="P69" i="11"/>
  <c r="N69" i="11"/>
  <c r="L69" i="11"/>
  <c r="J69" i="11"/>
  <c r="H69" i="11"/>
  <c r="F69" i="11"/>
  <c r="AC69" i="10"/>
  <c r="AA69" i="10"/>
  <c r="Y69" i="10"/>
  <c r="W69" i="10"/>
  <c r="U69" i="10"/>
  <c r="S69" i="10"/>
  <c r="Q69" i="10"/>
  <c r="O69" i="10"/>
  <c r="M69" i="10"/>
  <c r="K69" i="10"/>
  <c r="I69" i="10"/>
  <c r="G69" i="10"/>
  <c r="E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AB66" i="12"/>
  <c r="Z66" i="12"/>
  <c r="X66" i="12"/>
  <c r="V66" i="12"/>
  <c r="T66" i="12"/>
  <c r="R66" i="12"/>
  <c r="P66" i="12"/>
  <c r="N66" i="12"/>
  <c r="L66" i="12"/>
  <c r="J66" i="12"/>
  <c r="H66" i="12"/>
  <c r="F66" i="12"/>
  <c r="AC66" i="12"/>
  <c r="AA66" i="12"/>
  <c r="Y66" i="12"/>
  <c r="W66" i="12"/>
  <c r="U66" i="12"/>
  <c r="S66" i="12"/>
  <c r="Q66" i="12"/>
  <c r="O66" i="12"/>
  <c r="M66" i="12"/>
  <c r="K66" i="12"/>
  <c r="I66" i="12"/>
  <c r="G66" i="12"/>
  <c r="E66" i="12"/>
  <c r="U66" i="11"/>
  <c r="S66" i="11"/>
  <c r="Q66" i="11"/>
  <c r="O66" i="11"/>
  <c r="M66" i="11"/>
  <c r="K66" i="11"/>
  <c r="I66" i="11"/>
  <c r="G66" i="11"/>
  <c r="E66" i="11"/>
  <c r="V66" i="11"/>
  <c r="T66" i="11"/>
  <c r="R66" i="11"/>
  <c r="P66" i="11"/>
  <c r="N66" i="11"/>
  <c r="L66" i="11"/>
  <c r="J66" i="11"/>
  <c r="H66" i="11"/>
  <c r="F66" i="11"/>
  <c r="AC66" i="10"/>
  <c r="AA66" i="10"/>
  <c r="Y66" i="10"/>
  <c r="W66" i="10"/>
  <c r="U66" i="10"/>
  <c r="S66" i="10"/>
  <c r="Q66" i="10"/>
  <c r="O66" i="10"/>
  <c r="M66" i="10"/>
  <c r="K66" i="10"/>
  <c r="I66" i="10"/>
  <c r="G66" i="10"/>
  <c r="E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AB65" i="12"/>
  <c r="Z65" i="12"/>
  <c r="X65" i="12"/>
  <c r="V65" i="12"/>
  <c r="T65" i="12"/>
  <c r="R65" i="12"/>
  <c r="P65" i="12"/>
  <c r="N65" i="12"/>
  <c r="L65" i="12"/>
  <c r="J65" i="12"/>
  <c r="H65" i="12"/>
  <c r="F65" i="12"/>
  <c r="AC65" i="12"/>
  <c r="AA65" i="12"/>
  <c r="Y65" i="12"/>
  <c r="W65" i="12"/>
  <c r="U65" i="12"/>
  <c r="S65" i="12"/>
  <c r="Q65" i="12"/>
  <c r="O65" i="12"/>
  <c r="M65" i="12"/>
  <c r="K65" i="12"/>
  <c r="I65" i="12"/>
  <c r="G65" i="12"/>
  <c r="E65" i="12"/>
  <c r="AA65" i="11"/>
  <c r="Y65" i="11"/>
  <c r="W65" i="11"/>
  <c r="U65" i="11"/>
  <c r="S65" i="11"/>
  <c r="Q65" i="11"/>
  <c r="O65" i="11"/>
  <c r="M65" i="11"/>
  <c r="K65" i="11"/>
  <c r="I65" i="11"/>
  <c r="G65" i="11"/>
  <c r="E65" i="11"/>
  <c r="AB65" i="11"/>
  <c r="X65" i="11"/>
  <c r="V65" i="11"/>
  <c r="T65" i="11"/>
  <c r="R65" i="11"/>
  <c r="P65" i="11"/>
  <c r="N65" i="11"/>
  <c r="L65" i="11"/>
  <c r="J65" i="11"/>
  <c r="H65" i="11"/>
  <c r="F65" i="11"/>
  <c r="AC65" i="10"/>
  <c r="AA65" i="10"/>
  <c r="Y65" i="10"/>
  <c r="W65" i="10"/>
  <c r="U65" i="10"/>
  <c r="S65" i="10"/>
  <c r="Q65" i="10"/>
  <c r="O65" i="10"/>
  <c r="M65" i="10"/>
  <c r="K65" i="10"/>
  <c r="I65" i="10"/>
  <c r="G65" i="10"/>
  <c r="E65" i="10"/>
  <c r="AB65" i="10"/>
  <c r="Z65" i="10"/>
  <c r="X65" i="10"/>
  <c r="V65" i="10"/>
  <c r="T65" i="10"/>
  <c r="R65" i="10"/>
  <c r="P65" i="10"/>
  <c r="N65" i="10"/>
  <c r="L65" i="10"/>
  <c r="J65" i="10"/>
  <c r="H65" i="10"/>
  <c r="F65" i="10"/>
  <c r="E13" i="15"/>
  <c r="E12" i="15"/>
  <c r="E11" i="15"/>
  <c r="AB62" i="12"/>
  <c r="Z62" i="12"/>
  <c r="X62" i="12"/>
  <c r="V62" i="12"/>
  <c r="T62" i="12"/>
  <c r="R62" i="12"/>
  <c r="P62" i="12"/>
  <c r="N62" i="12"/>
  <c r="L62" i="12"/>
  <c r="J62" i="12"/>
  <c r="H62" i="12"/>
  <c r="F62" i="12"/>
  <c r="AC62" i="12"/>
  <c r="AA62" i="12"/>
  <c r="Y62" i="12"/>
  <c r="W62" i="12"/>
  <c r="U62" i="12"/>
  <c r="S62" i="12"/>
  <c r="Q62" i="12"/>
  <c r="O62" i="12"/>
  <c r="M62" i="12"/>
  <c r="K62" i="12"/>
  <c r="I62" i="12"/>
  <c r="G62" i="12"/>
  <c r="E62" i="12"/>
  <c r="AC62" i="11"/>
  <c r="AA62" i="11"/>
  <c r="Y62" i="11"/>
  <c r="W62" i="11"/>
  <c r="U62" i="11"/>
  <c r="S62" i="11"/>
  <c r="Q62" i="11"/>
  <c r="O62" i="11"/>
  <c r="M62" i="11"/>
  <c r="K62" i="11"/>
  <c r="I62" i="11"/>
  <c r="G62" i="11"/>
  <c r="E62" i="11"/>
  <c r="AB62" i="11"/>
  <c r="Z62" i="11"/>
  <c r="X62" i="11"/>
  <c r="V62" i="11"/>
  <c r="T62" i="11"/>
  <c r="R62" i="11"/>
  <c r="P62" i="11"/>
  <c r="N62" i="11"/>
  <c r="L62" i="11"/>
  <c r="J62" i="11"/>
  <c r="H62" i="11"/>
  <c r="F62" i="11"/>
  <c r="AC62" i="10"/>
  <c r="AA62" i="10"/>
  <c r="Y62" i="10"/>
  <c r="W62" i="10"/>
  <c r="U62" i="10"/>
  <c r="S62" i="10"/>
  <c r="Q62" i="10"/>
  <c r="O62" i="10"/>
  <c r="M62" i="10"/>
  <c r="K62" i="10"/>
  <c r="I62" i="10"/>
  <c r="G62" i="10"/>
  <c r="E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AB61" i="12"/>
  <c r="Z61" i="12"/>
  <c r="X61" i="12"/>
  <c r="V61" i="12"/>
  <c r="T61" i="12"/>
  <c r="R61" i="12"/>
  <c r="P61" i="12"/>
  <c r="N61" i="12"/>
  <c r="L61" i="12"/>
  <c r="J61" i="12"/>
  <c r="H61" i="12"/>
  <c r="F61" i="12"/>
  <c r="AC61" i="12"/>
  <c r="AA61" i="12"/>
  <c r="Y61" i="12"/>
  <c r="W61" i="12"/>
  <c r="U61" i="12"/>
  <c r="S61" i="12"/>
  <c r="Q61" i="12"/>
  <c r="O61" i="12"/>
  <c r="M61" i="12"/>
  <c r="K61" i="12"/>
  <c r="I61" i="12"/>
  <c r="G61" i="12"/>
  <c r="E61" i="12"/>
  <c r="AC61" i="11"/>
  <c r="AA61" i="11"/>
  <c r="Y61" i="11"/>
  <c r="W61" i="11"/>
  <c r="U61" i="11"/>
  <c r="S61" i="11"/>
  <c r="Q61" i="11"/>
  <c r="O61" i="11"/>
  <c r="M61" i="11"/>
  <c r="K61" i="11"/>
  <c r="I61" i="11"/>
  <c r="G61" i="11"/>
  <c r="E61" i="11"/>
  <c r="AB61" i="11"/>
  <c r="Z61" i="11"/>
  <c r="X61" i="11"/>
  <c r="V61" i="11"/>
  <c r="T61" i="11"/>
  <c r="R61" i="11"/>
  <c r="P61" i="11"/>
  <c r="N61" i="11"/>
  <c r="L61" i="11"/>
  <c r="J61" i="11"/>
  <c r="H61" i="11"/>
  <c r="F61" i="11"/>
  <c r="AA61" i="10"/>
  <c r="Y61" i="10"/>
  <c r="U61" i="10"/>
  <c r="S61" i="10"/>
  <c r="Q61" i="10"/>
  <c r="O61" i="10"/>
  <c r="M61" i="10"/>
  <c r="K61" i="10"/>
  <c r="I61" i="10"/>
  <c r="G61" i="10"/>
  <c r="E61" i="10"/>
  <c r="X61" i="10"/>
  <c r="V61" i="10"/>
  <c r="T61" i="10"/>
  <c r="R61" i="10"/>
  <c r="P61" i="10"/>
  <c r="N61" i="10"/>
  <c r="L61" i="10"/>
  <c r="J61" i="10"/>
  <c r="H61" i="10"/>
  <c r="F61" i="10"/>
  <c r="AB58" i="12"/>
  <c r="Z58" i="12"/>
  <c r="X58" i="12"/>
  <c r="V58" i="12"/>
  <c r="T58" i="12"/>
  <c r="R58" i="12"/>
  <c r="P58" i="12"/>
  <c r="N58" i="12"/>
  <c r="L58" i="12"/>
  <c r="J58" i="12"/>
  <c r="H58" i="12"/>
  <c r="F58" i="12"/>
  <c r="AC58" i="12"/>
  <c r="AA58" i="12"/>
  <c r="Y58" i="12"/>
  <c r="W58" i="12"/>
  <c r="U58" i="12"/>
  <c r="S58" i="12"/>
  <c r="Q58" i="12"/>
  <c r="O58" i="12"/>
  <c r="M58" i="12"/>
  <c r="K58" i="12"/>
  <c r="I58" i="12"/>
  <c r="G58" i="12"/>
  <c r="E58" i="12"/>
  <c r="AC58" i="11"/>
  <c r="AA58" i="11"/>
  <c r="Y58" i="11"/>
  <c r="W58" i="11"/>
  <c r="U58" i="11"/>
  <c r="S58" i="11"/>
  <c r="Q58" i="11"/>
  <c r="O58" i="11"/>
  <c r="M58" i="11"/>
  <c r="K58" i="11"/>
  <c r="I58" i="11"/>
  <c r="G58" i="11"/>
  <c r="E58" i="11"/>
  <c r="AB58" i="11"/>
  <c r="Z58" i="11"/>
  <c r="X58" i="11"/>
  <c r="V58" i="11"/>
  <c r="T58" i="11"/>
  <c r="R58" i="11"/>
  <c r="P58" i="11"/>
  <c r="N58" i="11"/>
  <c r="L58" i="11"/>
  <c r="J58" i="11"/>
  <c r="H58" i="11"/>
  <c r="F58" i="11"/>
  <c r="U58" i="10"/>
  <c r="S58" i="10"/>
  <c r="Q58" i="10"/>
  <c r="O58" i="10"/>
  <c r="M58" i="10"/>
  <c r="K58" i="10"/>
  <c r="I58" i="10"/>
  <c r="G58" i="10"/>
  <c r="E58" i="10"/>
  <c r="V58" i="10"/>
  <c r="T58" i="10"/>
  <c r="R58" i="10"/>
  <c r="P58" i="10"/>
  <c r="N58" i="10"/>
  <c r="L58" i="10"/>
  <c r="J58" i="10"/>
  <c r="H58" i="10"/>
  <c r="F58" i="10"/>
  <c r="AB57" i="12"/>
  <c r="Z57" i="12"/>
  <c r="X57" i="12"/>
  <c r="V57" i="12"/>
  <c r="T57" i="12"/>
  <c r="R57" i="12"/>
  <c r="P57" i="12"/>
  <c r="N57" i="12"/>
  <c r="L57" i="12"/>
  <c r="J57" i="12"/>
  <c r="H57" i="12"/>
  <c r="F57" i="12"/>
  <c r="AC57" i="12"/>
  <c r="AA57" i="12"/>
  <c r="Y57" i="12"/>
  <c r="W57" i="12"/>
  <c r="U57" i="12"/>
  <c r="S57" i="12"/>
  <c r="Q57" i="12"/>
  <c r="O57" i="12"/>
  <c r="M57" i="12"/>
  <c r="K57" i="12"/>
  <c r="I57" i="12"/>
  <c r="G57" i="12"/>
  <c r="E57" i="12"/>
  <c r="AA57" i="11"/>
  <c r="Y57" i="11"/>
  <c r="U57" i="11"/>
  <c r="S57" i="11"/>
  <c r="Q57" i="11"/>
  <c r="O57" i="11"/>
  <c r="M57" i="11"/>
  <c r="K57" i="11"/>
  <c r="I57" i="11"/>
  <c r="G57" i="11"/>
  <c r="E57" i="11"/>
  <c r="AB57" i="11"/>
  <c r="X57" i="11"/>
  <c r="V57" i="11"/>
  <c r="T57" i="11"/>
  <c r="R57" i="11"/>
  <c r="P57" i="11"/>
  <c r="N57" i="11"/>
  <c r="L57" i="11"/>
  <c r="J57" i="11"/>
  <c r="H57" i="11"/>
  <c r="F57" i="11"/>
  <c r="AC57" i="10"/>
  <c r="AA57" i="10"/>
  <c r="Y57" i="10"/>
  <c r="W57" i="10"/>
  <c r="U57" i="10"/>
  <c r="S57" i="10"/>
  <c r="Q57" i="10"/>
  <c r="O57" i="10"/>
  <c r="M57" i="10"/>
  <c r="K57" i="10"/>
  <c r="I57" i="10"/>
  <c r="G57" i="10"/>
  <c r="E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X54" i="12"/>
  <c r="V54" i="12"/>
  <c r="T54" i="12"/>
  <c r="R54" i="12"/>
  <c r="P54" i="12"/>
  <c r="N54" i="12"/>
  <c r="L54" i="12"/>
  <c r="J54" i="12"/>
  <c r="H54" i="12"/>
  <c r="F54" i="12"/>
  <c r="AC54" i="12"/>
  <c r="AA54" i="12"/>
  <c r="U54" i="12"/>
  <c r="S54" i="12"/>
  <c r="Q54" i="12"/>
  <c r="O54" i="12"/>
  <c r="M54" i="12"/>
  <c r="K54" i="12"/>
  <c r="I54" i="12"/>
  <c r="G54" i="12"/>
  <c r="E54" i="12"/>
  <c r="AC54" i="11"/>
  <c r="AA54" i="11"/>
  <c r="Y54" i="11"/>
  <c r="W54" i="11"/>
  <c r="U54" i="11"/>
  <c r="S54" i="11"/>
  <c r="Q54" i="11"/>
  <c r="O54" i="11"/>
  <c r="M54" i="11"/>
  <c r="K54" i="11"/>
  <c r="I54" i="11"/>
  <c r="G54" i="11"/>
  <c r="E54" i="11"/>
  <c r="AB54" i="11"/>
  <c r="Z54" i="11"/>
  <c r="X54" i="11"/>
  <c r="V54" i="11"/>
  <c r="T54" i="11"/>
  <c r="R54" i="11"/>
  <c r="P54" i="11"/>
  <c r="N54" i="11"/>
  <c r="L54" i="11"/>
  <c r="J54" i="11"/>
  <c r="H54" i="11"/>
  <c r="F54" i="11"/>
  <c r="AC54" i="10"/>
  <c r="AA54" i="10"/>
  <c r="Y54" i="10"/>
  <c r="W54" i="10"/>
  <c r="U54" i="10"/>
  <c r="S54" i="10"/>
  <c r="Q54" i="10"/>
  <c r="O54" i="10"/>
  <c r="M54" i="10"/>
  <c r="K54" i="10"/>
  <c r="I54" i="10"/>
  <c r="G54" i="10"/>
  <c r="E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AB53" i="12"/>
  <c r="Z53" i="12"/>
  <c r="X53" i="12"/>
  <c r="V53" i="12"/>
  <c r="T53" i="12"/>
  <c r="R53" i="12"/>
  <c r="P53" i="12"/>
  <c r="N53" i="12"/>
  <c r="L53" i="12"/>
  <c r="J53" i="12"/>
  <c r="H53" i="12"/>
  <c r="F53" i="12"/>
  <c r="AC53" i="12"/>
  <c r="AA53" i="12"/>
  <c r="Y53" i="12"/>
  <c r="W53" i="12"/>
  <c r="U53" i="12"/>
  <c r="S53" i="12"/>
  <c r="Q53" i="12"/>
  <c r="O53" i="12"/>
  <c r="M53" i="12"/>
  <c r="K53" i="12"/>
  <c r="I53" i="12"/>
  <c r="G53" i="12"/>
  <c r="E53" i="12"/>
  <c r="AC53" i="11"/>
  <c r="AA53" i="11"/>
  <c r="Y53" i="11"/>
  <c r="W53" i="11"/>
  <c r="U53" i="11"/>
  <c r="S53" i="11"/>
  <c r="Q53" i="11"/>
  <c r="O53" i="11"/>
  <c r="M53" i="11"/>
  <c r="K53" i="11"/>
  <c r="I53" i="11"/>
  <c r="G53" i="11"/>
  <c r="E53" i="11"/>
  <c r="AB53" i="11"/>
  <c r="Z53" i="11"/>
  <c r="X53" i="11"/>
  <c r="V53" i="11"/>
  <c r="T53" i="11"/>
  <c r="R53" i="11"/>
  <c r="P53" i="11"/>
  <c r="N53" i="11"/>
  <c r="L53" i="11"/>
  <c r="J53" i="11"/>
  <c r="H53" i="11"/>
  <c r="F53" i="11"/>
  <c r="AC53" i="10"/>
  <c r="AA53" i="10"/>
  <c r="Y53" i="10"/>
  <c r="W53" i="10"/>
  <c r="U53" i="10"/>
  <c r="S53" i="10"/>
  <c r="Q53" i="10"/>
  <c r="O53" i="10"/>
  <c r="M53" i="10"/>
  <c r="K53" i="10"/>
  <c r="I53" i="10"/>
  <c r="G53" i="10"/>
  <c r="E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AC50" i="12"/>
  <c r="AA50" i="12"/>
  <c r="Y50" i="12"/>
  <c r="W50" i="12"/>
  <c r="U50" i="12"/>
  <c r="S50" i="12"/>
  <c r="Q50" i="12"/>
  <c r="O50" i="12"/>
  <c r="M50" i="12"/>
  <c r="K50" i="12"/>
  <c r="I50" i="12"/>
  <c r="G50" i="12"/>
  <c r="E50" i="12"/>
  <c r="AB50" i="12"/>
  <c r="Z50" i="12"/>
  <c r="X50" i="12"/>
  <c r="V50" i="12"/>
  <c r="T50" i="12"/>
  <c r="R50" i="12"/>
  <c r="P50" i="12"/>
  <c r="N50" i="12"/>
  <c r="L50" i="12"/>
  <c r="J50" i="12"/>
  <c r="H50" i="12"/>
  <c r="F50" i="12"/>
  <c r="AC50" i="11"/>
  <c r="U50" i="11"/>
  <c r="S50" i="11"/>
  <c r="Q50" i="11"/>
  <c r="O50" i="11"/>
  <c r="M50" i="11"/>
  <c r="K50" i="11"/>
  <c r="I50" i="11"/>
  <c r="G50" i="11"/>
  <c r="E50" i="11"/>
  <c r="V50" i="11"/>
  <c r="T50" i="11"/>
  <c r="R50" i="11"/>
  <c r="P50" i="11"/>
  <c r="N50" i="11"/>
  <c r="L50" i="11"/>
  <c r="J50" i="11"/>
  <c r="H50" i="11"/>
  <c r="F50" i="11"/>
  <c r="AC50" i="10"/>
  <c r="AA50" i="10"/>
  <c r="Y50" i="10"/>
  <c r="W50" i="10"/>
  <c r="U50" i="10"/>
  <c r="S50" i="10"/>
  <c r="Q50" i="10"/>
  <c r="O50" i="10"/>
  <c r="M50" i="10"/>
  <c r="K50" i="10"/>
  <c r="I50" i="10"/>
  <c r="G50" i="10"/>
  <c r="E50" i="10"/>
  <c r="AB50" i="10"/>
  <c r="Z50" i="10"/>
  <c r="X50" i="10"/>
  <c r="V50" i="10"/>
  <c r="T50" i="10"/>
  <c r="R50" i="10"/>
  <c r="P50" i="10"/>
  <c r="N50" i="10"/>
  <c r="L50" i="10"/>
  <c r="J50" i="10"/>
  <c r="H50" i="10"/>
  <c r="F50" i="10"/>
  <c r="AC49" i="12"/>
  <c r="AA49" i="12"/>
  <c r="Y49" i="12"/>
  <c r="W49" i="12"/>
  <c r="U49" i="12"/>
  <c r="S49" i="12"/>
  <c r="Q49" i="12"/>
  <c r="O49" i="12"/>
  <c r="M49" i="12"/>
  <c r="K49" i="12"/>
  <c r="I49" i="12"/>
  <c r="G49" i="12"/>
  <c r="E49" i="12"/>
  <c r="AB49" i="12"/>
  <c r="Z49" i="12"/>
  <c r="X49" i="12"/>
  <c r="V49" i="12"/>
  <c r="T49" i="12"/>
  <c r="R49" i="12"/>
  <c r="P49" i="12"/>
  <c r="N49" i="12"/>
  <c r="L49" i="12"/>
  <c r="J49" i="12"/>
  <c r="H49" i="12"/>
  <c r="F49" i="12"/>
  <c r="AC49" i="11"/>
  <c r="AA49" i="11"/>
  <c r="Y49" i="11"/>
  <c r="W49" i="11"/>
  <c r="U49" i="11"/>
  <c r="S49" i="11"/>
  <c r="Q49" i="11"/>
  <c r="O49" i="11"/>
  <c r="M49" i="11"/>
  <c r="K49" i="11"/>
  <c r="I49" i="11"/>
  <c r="G49" i="11"/>
  <c r="E49" i="11"/>
  <c r="AB49" i="11"/>
  <c r="Z49" i="11"/>
  <c r="X49" i="11"/>
  <c r="V49" i="11"/>
  <c r="T49" i="11"/>
  <c r="R49" i="11"/>
  <c r="P49" i="11"/>
  <c r="N49" i="11"/>
  <c r="L49" i="11"/>
  <c r="J49" i="11"/>
  <c r="H49" i="11"/>
  <c r="F49" i="11"/>
  <c r="AC49" i="10"/>
  <c r="AA49" i="10"/>
  <c r="Y49" i="10"/>
  <c r="U49" i="10"/>
  <c r="S49" i="10"/>
  <c r="Q49" i="10"/>
  <c r="O49" i="10"/>
  <c r="M49" i="10"/>
  <c r="K49" i="10"/>
  <c r="I49" i="10"/>
  <c r="G49" i="10"/>
  <c r="E49" i="10"/>
  <c r="AB49" i="10"/>
  <c r="X49" i="10"/>
  <c r="V49" i="10"/>
  <c r="T49" i="10"/>
  <c r="R49" i="10"/>
  <c r="P49" i="10"/>
  <c r="N49" i="10"/>
  <c r="L49" i="10"/>
  <c r="J49" i="10"/>
  <c r="H49" i="10"/>
  <c r="F49" i="10"/>
  <c r="AC47" i="12"/>
  <c r="AA47" i="12"/>
  <c r="Y47" i="12"/>
  <c r="W47" i="12"/>
  <c r="U47" i="12"/>
  <c r="S47" i="12"/>
  <c r="Q47" i="12"/>
  <c r="O47" i="12"/>
  <c r="M47" i="12"/>
  <c r="K47" i="12"/>
  <c r="I47" i="12"/>
  <c r="G47" i="12"/>
  <c r="E47" i="12"/>
  <c r="AB47" i="12"/>
  <c r="Z47" i="12"/>
  <c r="X47" i="12"/>
  <c r="V47" i="12"/>
  <c r="T47" i="12"/>
  <c r="R47" i="12"/>
  <c r="P47" i="12"/>
  <c r="N47" i="12"/>
  <c r="L47" i="12"/>
  <c r="J47" i="12"/>
  <c r="H47" i="12"/>
  <c r="F47" i="12"/>
  <c r="AC47" i="11"/>
  <c r="AA47" i="11"/>
  <c r="Y47" i="11"/>
  <c r="W47" i="11"/>
  <c r="U47" i="11"/>
  <c r="S47" i="11"/>
  <c r="Q47" i="11"/>
  <c r="O47" i="11"/>
  <c r="M47" i="11"/>
  <c r="K47" i="11"/>
  <c r="I47" i="11"/>
  <c r="G47" i="11"/>
  <c r="E47" i="11"/>
  <c r="AB47" i="11"/>
  <c r="Z47" i="11"/>
  <c r="X47" i="11"/>
  <c r="V47" i="11"/>
  <c r="T47" i="11"/>
  <c r="R47" i="11"/>
  <c r="P47" i="11"/>
  <c r="N47" i="11"/>
  <c r="L47" i="11"/>
  <c r="J47" i="11"/>
  <c r="H47" i="11"/>
  <c r="F47" i="11"/>
  <c r="Y47" i="10"/>
  <c r="U47" i="10"/>
  <c r="S47" i="10"/>
  <c r="Q47" i="10"/>
  <c r="O47" i="10"/>
  <c r="M47" i="10"/>
  <c r="K47" i="10"/>
  <c r="I47" i="10"/>
  <c r="G47" i="10"/>
  <c r="E47" i="10"/>
  <c r="AB47" i="10"/>
  <c r="V47" i="10"/>
  <c r="T47" i="10"/>
  <c r="R47" i="10"/>
  <c r="P47" i="10"/>
  <c r="N47" i="10"/>
  <c r="L47" i="10"/>
  <c r="J47" i="10"/>
  <c r="H47" i="10"/>
  <c r="F47" i="10"/>
  <c r="AC46" i="12"/>
  <c r="AA46" i="12"/>
  <c r="Y46" i="12"/>
  <c r="W46" i="12"/>
  <c r="U46" i="12"/>
  <c r="S46" i="12"/>
  <c r="Q46" i="12"/>
  <c r="O46" i="12"/>
  <c r="M46" i="12"/>
  <c r="K46" i="12"/>
  <c r="I46" i="12"/>
  <c r="G46" i="12"/>
  <c r="E46" i="12"/>
  <c r="AB46" i="12"/>
  <c r="Z46" i="12"/>
  <c r="X46" i="12"/>
  <c r="V46" i="12"/>
  <c r="T46" i="12"/>
  <c r="R46" i="12"/>
  <c r="P46" i="12"/>
  <c r="N46" i="12"/>
  <c r="L46" i="12"/>
  <c r="J46" i="12"/>
  <c r="H46" i="12"/>
  <c r="F46" i="12"/>
  <c r="AC46" i="11"/>
  <c r="AA46" i="11"/>
  <c r="Y46" i="11"/>
  <c r="W46" i="11"/>
  <c r="U46" i="11"/>
  <c r="S46" i="11"/>
  <c r="Q46" i="11"/>
  <c r="O46" i="11"/>
  <c r="M46" i="11"/>
  <c r="K46" i="11"/>
  <c r="I46" i="11"/>
  <c r="G46" i="11"/>
  <c r="E46" i="11"/>
  <c r="AB46" i="11"/>
  <c r="Z46" i="11"/>
  <c r="X46" i="11"/>
  <c r="V46" i="11"/>
  <c r="T46" i="11"/>
  <c r="R46" i="11"/>
  <c r="P46" i="11"/>
  <c r="N46" i="11"/>
  <c r="L46" i="11"/>
  <c r="J46" i="11"/>
  <c r="H46" i="11"/>
  <c r="F46" i="11"/>
  <c r="AC46" i="10"/>
  <c r="AA46" i="10"/>
  <c r="Y46" i="10"/>
  <c r="S46" i="10"/>
  <c r="Q46" i="10"/>
  <c r="O46" i="10"/>
  <c r="M46" i="10"/>
  <c r="K46" i="10"/>
  <c r="I46" i="10"/>
  <c r="G46" i="10"/>
  <c r="E46" i="10"/>
  <c r="X46" i="10"/>
  <c r="V46" i="10"/>
  <c r="T46" i="10"/>
  <c r="R46" i="10"/>
  <c r="P46" i="10"/>
  <c r="N46" i="10"/>
  <c r="L46" i="10"/>
  <c r="J46" i="10"/>
  <c r="H46" i="10"/>
  <c r="F46" i="10"/>
  <c r="L13" i="13"/>
  <c r="L11" i="13"/>
  <c r="F11" i="13"/>
  <c r="L14" i="13"/>
  <c r="L12" i="13"/>
  <c r="F14" i="13"/>
  <c r="AC45" i="12"/>
  <c r="AA45" i="12"/>
  <c r="Y45" i="12"/>
  <c r="W45" i="12"/>
  <c r="U45" i="12"/>
  <c r="S45" i="12"/>
  <c r="Q45" i="12"/>
  <c r="O45" i="12"/>
  <c r="M45" i="12"/>
  <c r="K45" i="12"/>
  <c r="I45" i="12"/>
  <c r="G45" i="12"/>
  <c r="E45" i="12"/>
  <c r="AB45" i="12"/>
  <c r="Z45" i="12"/>
  <c r="X45" i="12"/>
  <c r="V45" i="12"/>
  <c r="T45" i="12"/>
  <c r="R45" i="12"/>
  <c r="P45" i="12"/>
  <c r="N45" i="12"/>
  <c r="L45" i="12"/>
  <c r="J45" i="12"/>
  <c r="H45" i="12"/>
  <c r="F45" i="12"/>
  <c r="AC45" i="11"/>
  <c r="AA45" i="11"/>
  <c r="Y45" i="11"/>
  <c r="W45" i="11"/>
  <c r="U45" i="11"/>
  <c r="S45" i="11"/>
  <c r="AB45" i="11"/>
  <c r="Z45" i="11"/>
  <c r="X45" i="11"/>
  <c r="V45" i="11"/>
  <c r="T45" i="11"/>
  <c r="R45" i="11"/>
  <c r="P45" i="11"/>
  <c r="N45" i="11"/>
  <c r="L45" i="11"/>
  <c r="O45" i="11"/>
  <c r="K45" i="11"/>
  <c r="I45" i="11"/>
  <c r="G45" i="11"/>
  <c r="E45" i="11"/>
  <c r="AC45" i="10"/>
  <c r="AA45" i="10"/>
  <c r="Y45" i="10"/>
  <c r="S45" i="10"/>
  <c r="Q45" i="10"/>
  <c r="O45" i="10"/>
  <c r="M45" i="10"/>
  <c r="K45" i="10"/>
  <c r="I45" i="10"/>
  <c r="G45" i="10"/>
  <c r="E45" i="10"/>
  <c r="Q45" i="11"/>
  <c r="M45" i="11"/>
  <c r="J45" i="11"/>
  <c r="H45" i="11"/>
  <c r="F45" i="11"/>
  <c r="AB45" i="10"/>
  <c r="X45" i="10"/>
  <c r="V45" i="10"/>
  <c r="T45" i="10"/>
  <c r="R45" i="10"/>
  <c r="P45" i="10"/>
  <c r="N45" i="10"/>
  <c r="L45" i="10"/>
  <c r="J45" i="10"/>
  <c r="H45" i="10"/>
  <c r="F45" i="10"/>
  <c r="AC42" i="12"/>
  <c r="AA42" i="12"/>
  <c r="Y42" i="12"/>
  <c r="W42" i="12"/>
  <c r="U42" i="12"/>
  <c r="S42" i="12"/>
  <c r="Q42" i="12"/>
  <c r="O42" i="12"/>
  <c r="M42" i="12"/>
  <c r="K42" i="12"/>
  <c r="I42" i="12"/>
  <c r="G42" i="12"/>
  <c r="E42" i="12"/>
  <c r="AB42" i="12"/>
  <c r="Z42" i="12"/>
  <c r="X42" i="12"/>
  <c r="V42" i="12"/>
  <c r="T42" i="12"/>
  <c r="R42" i="12"/>
  <c r="P42" i="12"/>
  <c r="N42" i="12"/>
  <c r="L42" i="12"/>
  <c r="J42" i="12"/>
  <c r="H42" i="12"/>
  <c r="F42" i="12"/>
  <c r="AC42" i="11"/>
  <c r="AA42" i="11"/>
  <c r="Y42" i="11"/>
  <c r="W42" i="11"/>
  <c r="U42" i="11"/>
  <c r="S42" i="11"/>
  <c r="Q42" i="11"/>
  <c r="O42" i="11"/>
  <c r="M42" i="11"/>
  <c r="K42" i="11"/>
  <c r="I42" i="11"/>
  <c r="G42" i="11"/>
  <c r="E42" i="11"/>
  <c r="AC42" i="10"/>
  <c r="U42" i="10"/>
  <c r="S42" i="10"/>
  <c r="Q42" i="10"/>
  <c r="O42" i="10"/>
  <c r="M42" i="10"/>
  <c r="K42" i="10"/>
  <c r="I42" i="10"/>
  <c r="G42" i="10"/>
  <c r="E42" i="10"/>
  <c r="AB42" i="11"/>
  <c r="Z42" i="11"/>
  <c r="X42" i="11"/>
  <c r="V42" i="11"/>
  <c r="T42" i="11"/>
  <c r="R42" i="11"/>
  <c r="P42" i="11"/>
  <c r="N42" i="11"/>
  <c r="L42" i="11"/>
  <c r="J42" i="11"/>
  <c r="H42" i="11"/>
  <c r="F42" i="11"/>
  <c r="V42" i="10"/>
  <c r="T42" i="10"/>
  <c r="R42" i="10"/>
  <c r="P42" i="10"/>
  <c r="N42" i="10"/>
  <c r="L42" i="10"/>
  <c r="J42" i="10"/>
  <c r="H42" i="10"/>
  <c r="F42" i="10"/>
  <c r="AC41" i="12"/>
  <c r="AA41" i="12"/>
  <c r="Y41" i="12"/>
  <c r="W41" i="12"/>
  <c r="U41" i="12"/>
  <c r="S41" i="12"/>
  <c r="Q41" i="12"/>
  <c r="O41" i="12"/>
  <c r="M41" i="12"/>
  <c r="K41" i="12"/>
  <c r="I41" i="12"/>
  <c r="G41" i="12"/>
  <c r="E41" i="12"/>
  <c r="AB41" i="12"/>
  <c r="Z41" i="12"/>
  <c r="X41" i="12"/>
  <c r="V41" i="12"/>
  <c r="T41" i="12"/>
  <c r="R41" i="12"/>
  <c r="P41" i="12"/>
  <c r="N41" i="12"/>
  <c r="L41" i="12"/>
  <c r="J41" i="12"/>
  <c r="H41" i="12"/>
  <c r="F41" i="12"/>
  <c r="AC41" i="11"/>
  <c r="AA41" i="11"/>
  <c r="Y41" i="11"/>
  <c r="W41" i="11"/>
  <c r="U41" i="11"/>
  <c r="S41" i="11"/>
  <c r="Q41" i="11"/>
  <c r="O41" i="11"/>
  <c r="M41" i="11"/>
  <c r="K41" i="11"/>
  <c r="I41" i="11"/>
  <c r="G41" i="11"/>
  <c r="E41" i="11"/>
  <c r="AA41" i="10"/>
  <c r="Y41" i="10"/>
  <c r="U41" i="10"/>
  <c r="S41" i="10"/>
  <c r="Q41" i="10"/>
  <c r="O41" i="10"/>
  <c r="M41" i="10"/>
  <c r="K41" i="10"/>
  <c r="I41" i="10"/>
  <c r="G41" i="10"/>
  <c r="E41" i="10"/>
  <c r="AB41" i="11"/>
  <c r="Z41" i="11"/>
  <c r="X41" i="11"/>
  <c r="V41" i="11"/>
  <c r="T41" i="11"/>
  <c r="R41" i="11"/>
  <c r="P41" i="11"/>
  <c r="N41" i="11"/>
  <c r="L41" i="11"/>
  <c r="J41" i="11"/>
  <c r="H41" i="11"/>
  <c r="F41" i="11"/>
  <c r="AB41" i="10"/>
  <c r="X41" i="10"/>
  <c r="V41" i="10"/>
  <c r="T41" i="10"/>
  <c r="R41" i="10"/>
  <c r="P41" i="10"/>
  <c r="N41" i="10"/>
  <c r="L41" i="10"/>
  <c r="J41" i="10"/>
  <c r="H41" i="10"/>
  <c r="F41" i="10"/>
  <c r="AC40" i="12"/>
  <c r="AA40" i="12"/>
  <c r="Y40" i="12"/>
  <c r="W40" i="12"/>
  <c r="U40" i="12"/>
  <c r="S40" i="12"/>
  <c r="Q40" i="12"/>
  <c r="O40" i="12"/>
  <c r="M40" i="12"/>
  <c r="K40" i="12"/>
  <c r="I40" i="12"/>
  <c r="G40" i="12"/>
  <c r="E40" i="12"/>
  <c r="AB40" i="12"/>
  <c r="Z40" i="12"/>
  <c r="X40" i="12"/>
  <c r="V40" i="12"/>
  <c r="T40" i="12"/>
  <c r="R40" i="12"/>
  <c r="P40" i="12"/>
  <c r="N40" i="12"/>
  <c r="L40" i="12"/>
  <c r="J40" i="12"/>
  <c r="H40" i="12"/>
  <c r="F40" i="12"/>
  <c r="AC40" i="11"/>
  <c r="AA40" i="11"/>
  <c r="Y40" i="11"/>
  <c r="W40" i="11"/>
  <c r="U40" i="11"/>
  <c r="S40" i="11"/>
  <c r="Q40" i="11"/>
  <c r="O40" i="11"/>
  <c r="M40" i="11"/>
  <c r="K40" i="11"/>
  <c r="I40" i="11"/>
  <c r="G40" i="11"/>
  <c r="E40" i="11"/>
  <c r="AC40" i="10"/>
  <c r="AA40" i="10"/>
  <c r="AB40" i="11"/>
  <c r="Z40" i="11"/>
  <c r="X40" i="11"/>
  <c r="V40" i="11"/>
  <c r="T40" i="11"/>
  <c r="R40" i="11"/>
  <c r="P40" i="11"/>
  <c r="N40" i="11"/>
  <c r="L40" i="11"/>
  <c r="J40" i="11"/>
  <c r="H40" i="11"/>
  <c r="F40" i="11"/>
  <c r="X40" i="10"/>
  <c r="V40" i="10"/>
  <c r="T40" i="10"/>
  <c r="R40" i="10"/>
  <c r="P40" i="10"/>
  <c r="N40" i="10"/>
  <c r="L40" i="10"/>
  <c r="J40" i="10"/>
  <c r="H40" i="10"/>
  <c r="F40" i="10"/>
  <c r="AC39" i="12"/>
  <c r="AA39" i="12"/>
  <c r="Y39" i="12"/>
  <c r="W39" i="12"/>
  <c r="U39" i="12"/>
  <c r="S39" i="12"/>
  <c r="Q39" i="12"/>
  <c r="O39" i="12"/>
  <c r="M39" i="12"/>
  <c r="K39" i="12"/>
  <c r="I39" i="12"/>
  <c r="G39" i="12"/>
  <c r="E39" i="12"/>
  <c r="AB39" i="12"/>
  <c r="Z39" i="12"/>
  <c r="X39" i="12"/>
  <c r="V39" i="12"/>
  <c r="T39" i="12"/>
  <c r="R39" i="12"/>
  <c r="P39" i="12"/>
  <c r="N39" i="12"/>
  <c r="L39" i="12"/>
  <c r="J39" i="12"/>
  <c r="H39" i="12"/>
  <c r="F39" i="12"/>
  <c r="AC39" i="11"/>
  <c r="AA39" i="11"/>
  <c r="Y39" i="11"/>
  <c r="W39" i="11"/>
  <c r="U39" i="11"/>
  <c r="S39" i="11"/>
  <c r="Q39" i="11"/>
  <c r="O39" i="11"/>
  <c r="M39" i="11"/>
  <c r="K39" i="11"/>
  <c r="I39" i="11"/>
  <c r="G39" i="11"/>
  <c r="E39" i="11"/>
  <c r="AB39" i="11"/>
  <c r="Z39" i="11"/>
  <c r="X39" i="11"/>
  <c r="V39" i="11"/>
  <c r="T39" i="11"/>
  <c r="R39" i="11"/>
  <c r="P39" i="11"/>
  <c r="N39" i="11"/>
  <c r="L39" i="11"/>
  <c r="J39" i="11"/>
  <c r="H39" i="11"/>
  <c r="F39" i="11"/>
  <c r="AB39" i="10"/>
  <c r="V39" i="10"/>
  <c r="T39" i="10"/>
  <c r="R39" i="10"/>
  <c r="P39" i="10"/>
  <c r="N39" i="10"/>
  <c r="L39" i="10"/>
  <c r="J39" i="10"/>
  <c r="H39" i="10"/>
  <c r="F39" i="10"/>
  <c r="AC38" i="12"/>
  <c r="AA38" i="12"/>
  <c r="Y38" i="12"/>
  <c r="W38" i="12"/>
  <c r="U38" i="12"/>
  <c r="S38" i="12"/>
  <c r="Q38" i="12"/>
  <c r="O38" i="12"/>
  <c r="M38" i="12"/>
  <c r="K38" i="12"/>
  <c r="I38" i="12"/>
  <c r="G38" i="12"/>
  <c r="E38" i="12"/>
  <c r="AB38" i="12"/>
  <c r="Z38" i="12"/>
  <c r="X38" i="12"/>
  <c r="V38" i="12"/>
  <c r="T38" i="12"/>
  <c r="R38" i="12"/>
  <c r="P38" i="12"/>
  <c r="N38" i="12"/>
  <c r="L38" i="12"/>
  <c r="J38" i="12"/>
  <c r="H38" i="12"/>
  <c r="F38" i="12"/>
  <c r="AC38" i="11"/>
  <c r="AA38" i="11"/>
  <c r="Y38" i="11"/>
  <c r="W38" i="11"/>
  <c r="U38" i="11"/>
  <c r="S38" i="11"/>
  <c r="Q38" i="11"/>
  <c r="O38" i="11"/>
  <c r="M38" i="11"/>
  <c r="K38" i="11"/>
  <c r="I38" i="11"/>
  <c r="G38" i="11"/>
  <c r="E38" i="11"/>
  <c r="AB38" i="11"/>
  <c r="Z38" i="11"/>
  <c r="X38" i="11"/>
  <c r="V38" i="11"/>
  <c r="T38" i="11"/>
  <c r="R38" i="11"/>
  <c r="P38" i="11"/>
  <c r="N38" i="11"/>
  <c r="L38" i="11"/>
  <c r="J38" i="11"/>
  <c r="H38" i="11"/>
  <c r="F38" i="11"/>
  <c r="X38" i="10"/>
  <c r="AA37" i="12"/>
  <c r="Y37" i="12"/>
  <c r="U37" i="12"/>
  <c r="S37" i="12"/>
  <c r="Q37" i="12"/>
  <c r="O37" i="12"/>
  <c r="M37" i="12"/>
  <c r="K37" i="12"/>
  <c r="I37" i="12"/>
  <c r="G37" i="12"/>
  <c r="E37" i="12"/>
  <c r="AB37" i="12"/>
  <c r="X37" i="12"/>
  <c r="V37" i="12"/>
  <c r="T37" i="12"/>
  <c r="R37" i="12"/>
  <c r="P37" i="12"/>
  <c r="N37" i="12"/>
  <c r="L37" i="12"/>
  <c r="J37" i="12"/>
  <c r="H37" i="12"/>
  <c r="F37" i="12"/>
  <c r="AC37" i="11"/>
  <c r="AA37" i="11"/>
  <c r="Y37" i="11"/>
  <c r="W37" i="11"/>
  <c r="U37" i="11"/>
  <c r="S37" i="11"/>
  <c r="Q37" i="11"/>
  <c r="O37" i="11"/>
  <c r="M37" i="11"/>
  <c r="K37" i="11"/>
  <c r="I37" i="11"/>
  <c r="G37" i="11"/>
  <c r="E37" i="11"/>
  <c r="AB37" i="11"/>
  <c r="Z37" i="11"/>
  <c r="X37" i="11"/>
  <c r="V37" i="11"/>
  <c r="T37" i="11"/>
  <c r="R37" i="11"/>
  <c r="P37" i="11"/>
  <c r="N37" i="11"/>
  <c r="L37" i="11"/>
  <c r="J37" i="11"/>
  <c r="H37" i="11"/>
  <c r="F37" i="11"/>
  <c r="AC36" i="12"/>
  <c r="AA36" i="12"/>
  <c r="Y36" i="12"/>
  <c r="W36" i="12"/>
  <c r="U36" i="12"/>
  <c r="S36" i="12"/>
  <c r="Q36" i="12"/>
  <c r="O36" i="12"/>
  <c r="M36" i="12"/>
  <c r="K36" i="12"/>
  <c r="I36" i="12"/>
  <c r="G36" i="12"/>
  <c r="E36" i="12"/>
  <c r="AB36" i="12"/>
  <c r="Z36" i="12"/>
  <c r="X36" i="12"/>
  <c r="V36" i="12"/>
  <c r="T36" i="12"/>
  <c r="R36" i="12"/>
  <c r="P36" i="12"/>
  <c r="N36" i="12"/>
  <c r="L36" i="12"/>
  <c r="J36" i="12"/>
  <c r="H36" i="12"/>
  <c r="F36" i="12"/>
  <c r="AC36" i="11"/>
  <c r="AA36" i="11"/>
  <c r="Y36" i="11"/>
  <c r="W36" i="11"/>
  <c r="U36" i="11"/>
  <c r="S36" i="11"/>
  <c r="Q36" i="11"/>
  <c r="O36" i="11"/>
  <c r="M36" i="11"/>
  <c r="K36" i="11"/>
  <c r="I36" i="11"/>
  <c r="G36" i="11"/>
  <c r="E36" i="11"/>
  <c r="AB36" i="11"/>
  <c r="Z36" i="11"/>
  <c r="X36" i="11"/>
  <c r="V36" i="11"/>
  <c r="T36" i="11"/>
  <c r="R36" i="11"/>
  <c r="P36" i="11"/>
  <c r="N36" i="11"/>
  <c r="L36" i="11"/>
  <c r="J36" i="11"/>
  <c r="H36" i="11"/>
  <c r="F36" i="11"/>
  <c r="AC35" i="12"/>
  <c r="AA35" i="12"/>
  <c r="Y35" i="12"/>
  <c r="W35" i="12"/>
  <c r="U35" i="12"/>
  <c r="S35" i="12"/>
  <c r="Q35" i="12"/>
  <c r="O35" i="12"/>
  <c r="M35" i="12"/>
  <c r="K35" i="12"/>
  <c r="I35" i="12"/>
  <c r="G35" i="12"/>
  <c r="E35" i="12"/>
  <c r="AB35" i="12"/>
  <c r="Z35" i="12"/>
  <c r="X35" i="12"/>
  <c r="V35" i="12"/>
  <c r="T35" i="12"/>
  <c r="R35" i="12"/>
  <c r="P35" i="12"/>
  <c r="N35" i="12"/>
  <c r="L35" i="12"/>
  <c r="J35" i="12"/>
  <c r="H35" i="12"/>
  <c r="F35" i="12"/>
  <c r="AC35" i="11"/>
  <c r="AA35" i="11"/>
  <c r="Y35" i="11"/>
  <c r="W35" i="11"/>
  <c r="U35" i="11"/>
  <c r="S35" i="11"/>
  <c r="Q35" i="11"/>
  <c r="O35" i="11"/>
  <c r="M35" i="11"/>
  <c r="K35" i="11"/>
  <c r="I35" i="11"/>
  <c r="G35" i="11"/>
  <c r="E35" i="11"/>
  <c r="AB35" i="11"/>
  <c r="Z35" i="11"/>
  <c r="X35" i="11"/>
  <c r="V35" i="11"/>
  <c r="T35" i="11"/>
  <c r="R35" i="11"/>
  <c r="P35" i="11"/>
  <c r="N35" i="11"/>
  <c r="L35" i="11"/>
  <c r="J35" i="11"/>
  <c r="H35" i="11"/>
  <c r="F35" i="11"/>
  <c r="AA34" i="12"/>
  <c r="Y34" i="12"/>
  <c r="U34" i="12"/>
  <c r="S34" i="12"/>
  <c r="Q34" i="12"/>
  <c r="O34" i="12"/>
  <c r="M34" i="12"/>
  <c r="K34" i="12"/>
  <c r="I34" i="12"/>
  <c r="G34" i="12"/>
  <c r="E34" i="12"/>
  <c r="X34" i="12"/>
  <c r="V34" i="12"/>
  <c r="T34" i="12"/>
  <c r="R34" i="12"/>
  <c r="P34" i="12"/>
  <c r="N34" i="12"/>
  <c r="L34" i="12"/>
  <c r="J34" i="12"/>
  <c r="H34" i="12"/>
  <c r="F34" i="12"/>
  <c r="AC34" i="11"/>
  <c r="AA34" i="11"/>
  <c r="Y34" i="11"/>
  <c r="W34" i="11"/>
  <c r="U34" i="11"/>
  <c r="S34" i="11"/>
  <c r="Q34" i="11"/>
  <c r="O34" i="11"/>
  <c r="M34" i="11"/>
  <c r="K34" i="11"/>
  <c r="I34" i="11"/>
  <c r="G34" i="11"/>
  <c r="E34" i="11"/>
  <c r="AB34" i="11"/>
  <c r="Z34" i="11"/>
  <c r="X34" i="11"/>
  <c r="V34" i="11"/>
  <c r="T34" i="11"/>
  <c r="R34" i="11"/>
  <c r="P34" i="11"/>
  <c r="N34" i="11"/>
  <c r="L34" i="11"/>
  <c r="J34" i="11"/>
  <c r="H34" i="11"/>
  <c r="F34" i="11"/>
  <c r="AC33" i="12"/>
  <c r="AA33" i="12"/>
  <c r="Y33" i="12"/>
  <c r="W33" i="12"/>
  <c r="U33" i="12"/>
  <c r="S33" i="12"/>
  <c r="Q33" i="12"/>
  <c r="O33" i="12"/>
  <c r="M33" i="12"/>
  <c r="K33" i="12"/>
  <c r="I33" i="12"/>
  <c r="G33" i="12"/>
  <c r="E33" i="12"/>
  <c r="AB33" i="12"/>
  <c r="Z33" i="12"/>
  <c r="X33" i="12"/>
  <c r="V33" i="12"/>
  <c r="T33" i="12"/>
  <c r="R33" i="12"/>
  <c r="P33" i="12"/>
  <c r="N33" i="12"/>
  <c r="L33" i="12"/>
  <c r="J33" i="12"/>
  <c r="H33" i="12"/>
  <c r="F33" i="12"/>
  <c r="AC33" i="11"/>
  <c r="AA33" i="11"/>
  <c r="Y33" i="11"/>
  <c r="W33" i="11"/>
  <c r="U33" i="11"/>
  <c r="S33" i="11"/>
  <c r="Q33" i="11"/>
  <c r="O33" i="11"/>
  <c r="M33" i="11"/>
  <c r="K33" i="11"/>
  <c r="I33" i="11"/>
  <c r="G33" i="11"/>
  <c r="E33" i="11"/>
  <c r="AB33" i="11"/>
  <c r="Z33" i="11"/>
  <c r="X33" i="11"/>
  <c r="V33" i="11"/>
  <c r="T33" i="11"/>
  <c r="R33" i="11"/>
  <c r="P33" i="11"/>
  <c r="N33" i="11"/>
  <c r="L33" i="11"/>
  <c r="J33" i="11"/>
  <c r="H33" i="11"/>
  <c r="F33" i="11"/>
  <c r="AC32" i="12"/>
  <c r="AA32" i="12"/>
  <c r="Y32" i="12"/>
  <c r="W32" i="12"/>
  <c r="U32" i="12"/>
  <c r="S32" i="12"/>
  <c r="Q32" i="12"/>
  <c r="O32" i="12"/>
  <c r="M32" i="12"/>
  <c r="K32" i="12"/>
  <c r="I32" i="12"/>
  <c r="G32" i="12"/>
  <c r="E32" i="12"/>
  <c r="AB32" i="12"/>
  <c r="Z32" i="12"/>
  <c r="X32" i="12"/>
  <c r="V32" i="12"/>
  <c r="T32" i="12"/>
  <c r="R32" i="12"/>
  <c r="P32" i="12"/>
  <c r="N32" i="12"/>
  <c r="L32" i="12"/>
  <c r="J32" i="12"/>
  <c r="H32" i="12"/>
  <c r="F32" i="12"/>
  <c r="AC32" i="11"/>
  <c r="AA32" i="11"/>
  <c r="Y32" i="11"/>
  <c r="W32" i="11"/>
  <c r="U32" i="11"/>
  <c r="S32" i="11"/>
  <c r="Q32" i="11"/>
  <c r="O32" i="11"/>
  <c r="M32" i="11"/>
  <c r="K32" i="11"/>
  <c r="I32" i="11"/>
  <c r="G32" i="11"/>
  <c r="E32" i="11"/>
  <c r="AB32" i="11"/>
  <c r="Z32" i="11"/>
  <c r="X32" i="11"/>
  <c r="V32" i="11"/>
  <c r="T32" i="11"/>
  <c r="R32" i="11"/>
  <c r="P32" i="11"/>
  <c r="N32" i="11"/>
  <c r="L32" i="11"/>
  <c r="J32" i="11"/>
  <c r="H32" i="11"/>
  <c r="F32" i="11"/>
  <c r="AC30" i="12"/>
  <c r="AA30" i="12"/>
  <c r="Y30" i="12"/>
  <c r="W30" i="12"/>
  <c r="U30" i="12"/>
  <c r="S30" i="12"/>
  <c r="Q30" i="12"/>
  <c r="O30" i="12"/>
  <c r="M30" i="12"/>
  <c r="K30" i="12"/>
  <c r="I30" i="12"/>
  <c r="G30" i="12"/>
  <c r="E30" i="12"/>
  <c r="AB30" i="12"/>
  <c r="Z30" i="12"/>
  <c r="X30" i="12"/>
  <c r="V30" i="12"/>
  <c r="T30" i="12"/>
  <c r="R30" i="12"/>
  <c r="P30" i="12"/>
  <c r="N30" i="12"/>
  <c r="L30" i="12"/>
  <c r="J30" i="12"/>
  <c r="H30" i="12"/>
  <c r="F30" i="12"/>
  <c r="AC30" i="11"/>
  <c r="AA30" i="11"/>
  <c r="Y30" i="11"/>
  <c r="U30" i="11"/>
  <c r="S30" i="11"/>
  <c r="Q30" i="11"/>
  <c r="O30" i="11"/>
  <c r="M30" i="11"/>
  <c r="K30" i="11"/>
  <c r="I30" i="11"/>
  <c r="G30" i="11"/>
  <c r="E30" i="11"/>
  <c r="X30" i="11"/>
  <c r="V30" i="11"/>
  <c r="T30" i="11"/>
  <c r="R30" i="11"/>
  <c r="P30" i="11"/>
  <c r="N30" i="11"/>
  <c r="L30" i="11"/>
  <c r="J30" i="11"/>
  <c r="H30" i="11"/>
  <c r="F30" i="11"/>
  <c r="AC28" i="12"/>
  <c r="AA28" i="12"/>
  <c r="Y28" i="12"/>
  <c r="W28" i="12"/>
  <c r="U28" i="12"/>
  <c r="S28" i="12"/>
  <c r="Q28" i="12"/>
  <c r="O28" i="12"/>
  <c r="M28" i="12"/>
  <c r="K28" i="12"/>
  <c r="I28" i="12"/>
  <c r="G28" i="12"/>
  <c r="E28" i="12"/>
  <c r="AB28" i="12"/>
  <c r="Z28" i="12"/>
  <c r="X28" i="12"/>
  <c r="V28" i="12"/>
  <c r="T28" i="12"/>
  <c r="R28" i="12"/>
  <c r="P28" i="12"/>
  <c r="N28" i="12"/>
  <c r="L28" i="12"/>
  <c r="J28" i="12"/>
  <c r="H28" i="12"/>
  <c r="F28" i="12"/>
  <c r="AC28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AB28" i="11"/>
  <c r="Z28" i="11"/>
  <c r="X28" i="11"/>
  <c r="V28" i="11"/>
  <c r="T28" i="11"/>
  <c r="R28" i="11"/>
  <c r="P28" i="11"/>
  <c r="N28" i="11"/>
  <c r="L28" i="11"/>
  <c r="J28" i="11"/>
  <c r="H28" i="11"/>
  <c r="F28" i="11"/>
  <c r="C13" i="15"/>
  <c r="C11" i="15"/>
  <c r="C12" i="15"/>
  <c r="AC26" i="12"/>
  <c r="AA26" i="12"/>
  <c r="Y26" i="12"/>
  <c r="W26" i="12"/>
  <c r="U26" i="12"/>
  <c r="S26" i="12"/>
  <c r="Q26" i="12"/>
  <c r="O26" i="12"/>
  <c r="M26" i="12"/>
  <c r="K26" i="12"/>
  <c r="I26" i="12"/>
  <c r="G26" i="12"/>
  <c r="E26" i="12"/>
  <c r="AB26" i="12"/>
  <c r="Z26" i="12"/>
  <c r="X26" i="12"/>
  <c r="V26" i="12"/>
  <c r="T26" i="12"/>
  <c r="R26" i="12"/>
  <c r="P26" i="12"/>
  <c r="N26" i="12"/>
  <c r="L26" i="12"/>
  <c r="J26" i="12"/>
  <c r="H26" i="12"/>
  <c r="F26" i="12"/>
  <c r="AC26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AB26" i="11"/>
  <c r="Z26" i="11"/>
  <c r="X26" i="11"/>
  <c r="V26" i="11"/>
  <c r="T26" i="11"/>
  <c r="R26" i="11"/>
  <c r="P26" i="11"/>
  <c r="N26" i="11"/>
  <c r="L26" i="11"/>
  <c r="J26" i="11"/>
  <c r="H26" i="11"/>
  <c r="F26" i="11"/>
  <c r="AA24" i="12"/>
  <c r="Y24" i="12"/>
  <c r="W24" i="12"/>
  <c r="U24" i="12"/>
  <c r="S24" i="12"/>
  <c r="Q24" i="12"/>
  <c r="O24" i="12"/>
  <c r="M24" i="12"/>
  <c r="K24" i="12"/>
  <c r="I24" i="12"/>
  <c r="G24" i="12"/>
  <c r="E24" i="12"/>
  <c r="X24" i="12"/>
  <c r="V24" i="12"/>
  <c r="T24" i="12"/>
  <c r="R24" i="12"/>
  <c r="P24" i="12"/>
  <c r="N24" i="12"/>
  <c r="L24" i="12"/>
  <c r="J24" i="12"/>
  <c r="H24" i="12"/>
  <c r="F24" i="12"/>
  <c r="AC24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AB24" i="11"/>
  <c r="Z24" i="11"/>
  <c r="X24" i="11"/>
  <c r="V24" i="11"/>
  <c r="T24" i="11"/>
  <c r="R24" i="11"/>
  <c r="P24" i="11"/>
  <c r="N24" i="11"/>
  <c r="L24" i="11"/>
  <c r="J24" i="11"/>
  <c r="H24" i="11"/>
  <c r="F24" i="11"/>
  <c r="AC22" i="12"/>
  <c r="AA22" i="12"/>
  <c r="Y22" i="12"/>
  <c r="W22" i="12"/>
  <c r="U22" i="12"/>
  <c r="S22" i="12"/>
  <c r="Q22" i="12"/>
  <c r="O22" i="12"/>
  <c r="M22" i="12"/>
  <c r="K22" i="12"/>
  <c r="I22" i="12"/>
  <c r="G22" i="12"/>
  <c r="E22" i="12"/>
  <c r="AB22" i="12"/>
  <c r="Z22" i="12"/>
  <c r="X22" i="12"/>
  <c r="V22" i="12"/>
  <c r="T22" i="12"/>
  <c r="R22" i="12"/>
  <c r="P22" i="12"/>
  <c r="N22" i="12"/>
  <c r="L22" i="12"/>
  <c r="J22" i="12"/>
  <c r="H22" i="12"/>
  <c r="F22" i="12"/>
  <c r="AC22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AB22" i="11"/>
  <c r="Z22" i="11"/>
  <c r="X22" i="11"/>
  <c r="V22" i="11"/>
  <c r="T22" i="11"/>
  <c r="R22" i="11"/>
  <c r="P22" i="11"/>
  <c r="N22" i="11"/>
  <c r="L22" i="11"/>
  <c r="J22" i="11"/>
  <c r="H22" i="11"/>
  <c r="F22" i="11"/>
  <c r="AC20" i="12"/>
  <c r="AA20" i="12"/>
  <c r="Y20" i="12"/>
  <c r="W20" i="12"/>
  <c r="U20" i="12"/>
  <c r="S20" i="12"/>
  <c r="Q20" i="12"/>
  <c r="O20" i="12"/>
  <c r="M20" i="12"/>
  <c r="K20" i="12"/>
  <c r="I20" i="12"/>
  <c r="G20" i="12"/>
  <c r="E20" i="12"/>
  <c r="AB20" i="12"/>
  <c r="Z20" i="12"/>
  <c r="X20" i="12"/>
  <c r="V20" i="12"/>
  <c r="T20" i="12"/>
  <c r="R20" i="12"/>
  <c r="P20" i="12"/>
  <c r="N20" i="12"/>
  <c r="L20" i="12"/>
  <c r="J20" i="12"/>
  <c r="H20" i="12"/>
  <c r="F20" i="12"/>
  <c r="AC20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AB20" i="11"/>
  <c r="Z20" i="11"/>
  <c r="X20" i="11"/>
  <c r="V20" i="11"/>
  <c r="T20" i="11"/>
  <c r="R20" i="11"/>
  <c r="P20" i="11"/>
  <c r="N20" i="11"/>
  <c r="L20" i="11"/>
  <c r="J20" i="11"/>
  <c r="H20" i="11"/>
  <c r="F20" i="11"/>
  <c r="AC18" i="12"/>
  <c r="AA18" i="12"/>
  <c r="Y18" i="12"/>
  <c r="W18" i="12"/>
  <c r="U18" i="12"/>
  <c r="S18" i="12"/>
  <c r="Q18" i="12"/>
  <c r="O18" i="12"/>
  <c r="M18" i="12"/>
  <c r="K18" i="12"/>
  <c r="I18" i="12"/>
  <c r="G18" i="12"/>
  <c r="E18" i="12"/>
  <c r="AB18" i="12"/>
  <c r="Z18" i="12"/>
  <c r="X18" i="12"/>
  <c r="V18" i="12"/>
  <c r="T18" i="12"/>
  <c r="R18" i="12"/>
  <c r="P18" i="12"/>
  <c r="N18" i="12"/>
  <c r="L18" i="12"/>
  <c r="J18" i="12"/>
  <c r="H18" i="12"/>
  <c r="F18" i="12"/>
  <c r="AC18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AB18" i="11"/>
  <c r="Z18" i="11"/>
  <c r="X18" i="11"/>
  <c r="V18" i="11"/>
  <c r="T18" i="11"/>
  <c r="R18" i="11"/>
  <c r="P18" i="11"/>
  <c r="N18" i="11"/>
  <c r="L18" i="11"/>
  <c r="J18" i="11"/>
  <c r="H18" i="11"/>
  <c r="F18" i="11"/>
  <c r="AC16" i="12"/>
  <c r="AA16" i="12"/>
  <c r="W16" i="12"/>
  <c r="U16" i="12"/>
  <c r="S16" i="12"/>
  <c r="Q16" i="12"/>
  <c r="O16" i="12"/>
  <c r="M16" i="12"/>
  <c r="K16" i="12"/>
  <c r="I16" i="12"/>
  <c r="G16" i="12"/>
  <c r="E16" i="12"/>
  <c r="X16" i="12"/>
  <c r="V16" i="12"/>
  <c r="T16" i="12"/>
  <c r="R16" i="12"/>
  <c r="P16" i="12"/>
  <c r="N16" i="12"/>
  <c r="L16" i="12"/>
  <c r="J16" i="12"/>
  <c r="H16" i="12"/>
  <c r="F16" i="12"/>
  <c r="AC16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AB16" i="11"/>
  <c r="Z16" i="11"/>
  <c r="X16" i="11"/>
  <c r="V16" i="11"/>
  <c r="T16" i="11"/>
  <c r="R16" i="11"/>
  <c r="P16" i="11"/>
  <c r="N16" i="11"/>
  <c r="L16" i="11"/>
  <c r="J16" i="11"/>
  <c r="H16" i="11"/>
  <c r="F16" i="11"/>
  <c r="AC14" i="12"/>
  <c r="AA14" i="12"/>
  <c r="Y14" i="12"/>
  <c r="W14" i="12"/>
  <c r="U14" i="12"/>
  <c r="S14" i="12"/>
  <c r="Q14" i="12"/>
  <c r="O14" i="12"/>
  <c r="M14" i="12"/>
  <c r="K14" i="12"/>
  <c r="I14" i="12"/>
  <c r="G14" i="12"/>
  <c r="E14" i="12"/>
  <c r="AB14" i="12"/>
  <c r="Z14" i="12"/>
  <c r="X14" i="12"/>
  <c r="V14" i="12"/>
  <c r="T14" i="12"/>
  <c r="R14" i="12"/>
  <c r="P14" i="12"/>
  <c r="N14" i="12"/>
  <c r="L14" i="12"/>
  <c r="J14" i="12"/>
  <c r="H14" i="12"/>
  <c r="F14" i="12"/>
  <c r="AC14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AB14" i="11"/>
  <c r="Z14" i="11"/>
  <c r="X14" i="11"/>
  <c r="V14" i="11"/>
  <c r="T14" i="11"/>
  <c r="R14" i="11"/>
  <c r="P14" i="11"/>
  <c r="N14" i="11"/>
  <c r="L14" i="11"/>
  <c r="J14" i="11"/>
  <c r="H14" i="11"/>
  <c r="F14" i="11"/>
  <c r="AC12" i="12"/>
  <c r="AA12" i="12"/>
  <c r="Y12" i="12"/>
  <c r="W12" i="12"/>
  <c r="U12" i="12"/>
  <c r="S12" i="12"/>
  <c r="Q12" i="12"/>
  <c r="O12" i="12"/>
  <c r="M12" i="12"/>
  <c r="AB12" i="12"/>
  <c r="Z12" i="12"/>
  <c r="V12" i="12"/>
  <c r="R12" i="12"/>
  <c r="N12" i="12"/>
  <c r="K12" i="12"/>
  <c r="I12" i="12"/>
  <c r="G12" i="12"/>
  <c r="E12" i="12"/>
  <c r="X12" i="12"/>
  <c r="T12" i="12"/>
  <c r="P12" i="12"/>
  <c r="L12" i="12"/>
  <c r="J12" i="12"/>
  <c r="H12" i="12"/>
  <c r="F12" i="12"/>
  <c r="AC12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AB12" i="11"/>
  <c r="Z12" i="11"/>
  <c r="X12" i="11"/>
  <c r="V12" i="11"/>
  <c r="T12" i="11"/>
  <c r="R12" i="11"/>
  <c r="P12" i="11"/>
  <c r="N12" i="11"/>
  <c r="L12" i="11"/>
  <c r="J12" i="11"/>
  <c r="H12" i="11"/>
  <c r="F12" i="11"/>
  <c r="AC10" i="12"/>
  <c r="AA10" i="12"/>
  <c r="Y10" i="12"/>
  <c r="W10" i="12"/>
  <c r="U10" i="12"/>
  <c r="S10" i="12"/>
  <c r="Q10" i="12"/>
  <c r="O10" i="12"/>
  <c r="M10" i="12"/>
  <c r="K10" i="12"/>
  <c r="I10" i="12"/>
  <c r="G10" i="12"/>
  <c r="E10" i="12"/>
  <c r="AB10" i="12"/>
  <c r="Z10" i="12"/>
  <c r="X10" i="12"/>
  <c r="V10" i="12"/>
  <c r="T10" i="12"/>
  <c r="R10" i="12"/>
  <c r="P10" i="12"/>
  <c r="N10" i="12"/>
  <c r="L10" i="12"/>
  <c r="J10" i="12"/>
  <c r="H10" i="12"/>
  <c r="F10" i="12"/>
  <c r="AC10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AB10" i="11"/>
  <c r="Z10" i="11"/>
  <c r="X10" i="11"/>
  <c r="V10" i="11"/>
  <c r="T10" i="11"/>
  <c r="R10" i="11"/>
  <c r="P10" i="11"/>
  <c r="N10" i="11"/>
  <c r="L10" i="11"/>
  <c r="J10" i="11"/>
  <c r="H10" i="11"/>
  <c r="F10" i="11"/>
  <c r="J14" i="13"/>
  <c r="N14" i="13"/>
  <c r="J12" i="13"/>
  <c r="N12" i="13"/>
  <c r="J13" i="13"/>
  <c r="N13" i="13"/>
  <c r="J11" i="13"/>
  <c r="D13" i="13"/>
  <c r="AC9" i="12"/>
  <c r="AA9" i="12"/>
  <c r="Y9" i="12"/>
  <c r="W9" i="12"/>
  <c r="U9" i="12"/>
  <c r="S9" i="12"/>
  <c r="Q9" i="12"/>
  <c r="O9" i="12"/>
  <c r="M9" i="12"/>
  <c r="K9" i="12"/>
  <c r="I9" i="12"/>
  <c r="G9" i="12"/>
  <c r="E9" i="12"/>
  <c r="AB9" i="12"/>
  <c r="Z9" i="12"/>
  <c r="X9" i="12"/>
  <c r="V9" i="12"/>
  <c r="T9" i="12"/>
  <c r="R9" i="12"/>
  <c r="P9" i="12"/>
  <c r="N9" i="12"/>
  <c r="L9" i="12"/>
  <c r="J9" i="12"/>
  <c r="H9" i="12"/>
  <c r="F9" i="12"/>
  <c r="AC9" i="11"/>
  <c r="AA9" i="11"/>
  <c r="Y9" i="11"/>
  <c r="W9" i="11"/>
  <c r="U9" i="11"/>
  <c r="S9" i="11"/>
  <c r="Q9" i="11"/>
  <c r="O9" i="11"/>
  <c r="M9" i="11"/>
  <c r="K9" i="11"/>
  <c r="I9" i="11"/>
  <c r="G9" i="11"/>
  <c r="E9" i="11"/>
  <c r="AB9" i="11"/>
  <c r="Z9" i="11"/>
  <c r="X9" i="11"/>
  <c r="V9" i="11"/>
  <c r="T9" i="11"/>
  <c r="R9" i="11"/>
  <c r="P9" i="11"/>
  <c r="N9" i="11"/>
  <c r="L9" i="11"/>
  <c r="J9" i="11"/>
  <c r="H9" i="11"/>
  <c r="F9" i="11"/>
  <c r="AC81" i="12"/>
  <c r="AC87" i="12"/>
  <c r="AC93" i="12"/>
  <c r="B17" i="15"/>
  <c r="B16" i="15"/>
  <c r="O81" i="12"/>
  <c r="O87" i="12"/>
  <c r="C17" i="15"/>
  <c r="C16" i="15"/>
  <c r="D17" i="15"/>
  <c r="D16" i="15"/>
  <c r="O93" i="12"/>
  <c r="E17" i="15"/>
  <c r="E16" i="15"/>
  <c r="Q81" i="12"/>
  <c r="B17" i="16"/>
  <c r="Q87" i="12"/>
  <c r="C17" i="16"/>
  <c r="Q93" i="12"/>
  <c r="D17" i="16"/>
  <c r="E11" i="16"/>
  <c r="D12" i="16"/>
  <c r="D30" i="16"/>
  <c r="C11" i="16"/>
  <c r="B12" i="16"/>
  <c r="E18" i="16"/>
  <c r="E36" i="16"/>
  <c r="AB80" i="4"/>
  <c r="Z80" i="4"/>
  <c r="X80" i="4"/>
  <c r="E9" i="10"/>
  <c r="G9" i="10"/>
  <c r="I9" i="10"/>
  <c r="K9" i="10"/>
  <c r="M9" i="10"/>
  <c r="O9" i="10"/>
  <c r="Q9" i="10"/>
  <c r="S9" i="10"/>
  <c r="U9" i="10"/>
  <c r="W9" i="10"/>
  <c r="Y9" i="10"/>
  <c r="AA9" i="10"/>
  <c r="AC9" i="10"/>
  <c r="E10" i="10"/>
  <c r="G10" i="10"/>
  <c r="I10" i="10"/>
  <c r="K10" i="10"/>
  <c r="M10" i="10"/>
  <c r="O10" i="10"/>
  <c r="Q10" i="10"/>
  <c r="S10" i="10"/>
  <c r="U10" i="10"/>
  <c r="W10" i="10"/>
  <c r="Y10" i="10"/>
  <c r="AA10" i="10"/>
  <c r="AC10" i="10"/>
  <c r="E11" i="10"/>
  <c r="G11" i="10"/>
  <c r="I11" i="10"/>
  <c r="K11" i="10"/>
  <c r="M11" i="10"/>
  <c r="O11" i="10"/>
  <c r="Q11" i="10"/>
  <c r="S11" i="10"/>
  <c r="U11" i="10"/>
  <c r="W11" i="10"/>
  <c r="Y11" i="10"/>
  <c r="AA11" i="10"/>
  <c r="AC11" i="10"/>
  <c r="E12" i="10"/>
  <c r="G12" i="10"/>
  <c r="I12" i="10"/>
  <c r="K12" i="10"/>
  <c r="M12" i="10"/>
  <c r="O12" i="10"/>
  <c r="Q12" i="10"/>
  <c r="S12" i="10"/>
  <c r="U12" i="10"/>
  <c r="W12" i="10"/>
  <c r="Y12" i="10"/>
  <c r="AA12" i="10"/>
  <c r="AC12" i="10"/>
  <c r="E13" i="10"/>
  <c r="G13" i="10"/>
  <c r="I13" i="10"/>
  <c r="K13" i="10"/>
  <c r="M13" i="10"/>
  <c r="O13" i="10"/>
  <c r="Q13" i="10"/>
  <c r="S13" i="10"/>
  <c r="U13" i="10"/>
  <c r="W13" i="10"/>
  <c r="Y13" i="10"/>
  <c r="AA13" i="10"/>
  <c r="AC13" i="10"/>
  <c r="E14" i="10"/>
  <c r="G14" i="10"/>
  <c r="I14" i="10"/>
  <c r="K14" i="10"/>
  <c r="M14" i="10"/>
  <c r="O14" i="10"/>
  <c r="Q14" i="10"/>
  <c r="S14" i="10"/>
  <c r="U14" i="10"/>
  <c r="W14" i="10"/>
  <c r="Y14" i="10"/>
  <c r="AA14" i="10"/>
  <c r="AC14" i="10"/>
  <c r="E15" i="10"/>
  <c r="G15" i="10"/>
  <c r="I15" i="10"/>
  <c r="K15" i="10"/>
  <c r="M15" i="10"/>
  <c r="O15" i="10"/>
  <c r="Q15" i="10"/>
  <c r="S15" i="10"/>
  <c r="U15" i="10"/>
  <c r="W15" i="10"/>
  <c r="Y15" i="10"/>
  <c r="AA15" i="10"/>
  <c r="AC15" i="10"/>
  <c r="E16" i="10"/>
  <c r="G16" i="10"/>
  <c r="I16" i="10"/>
  <c r="K16" i="10"/>
  <c r="M16" i="10"/>
  <c r="O16" i="10"/>
  <c r="Q16" i="10"/>
  <c r="S16" i="10"/>
  <c r="U16" i="10"/>
  <c r="W16" i="10"/>
  <c r="Y16" i="10"/>
  <c r="AA16" i="10"/>
  <c r="AC16" i="10"/>
  <c r="E17" i="10"/>
  <c r="G17" i="10"/>
  <c r="I17" i="10"/>
  <c r="K17" i="10"/>
  <c r="M17" i="10"/>
  <c r="O17" i="10"/>
  <c r="Q17" i="10"/>
  <c r="S17" i="10"/>
  <c r="U17" i="10"/>
  <c r="W17" i="10"/>
  <c r="Y17" i="10"/>
  <c r="AA17" i="10"/>
  <c r="AC17" i="10"/>
  <c r="E18" i="10"/>
  <c r="G18" i="10"/>
  <c r="I18" i="10"/>
  <c r="K18" i="10"/>
  <c r="M18" i="10"/>
  <c r="O18" i="10"/>
  <c r="Q18" i="10"/>
  <c r="S18" i="10"/>
  <c r="U18" i="10"/>
  <c r="W18" i="10"/>
  <c r="Y18" i="10"/>
  <c r="AA18" i="10"/>
  <c r="AC18" i="10"/>
  <c r="E19" i="10"/>
  <c r="G19" i="10"/>
  <c r="I19" i="10"/>
  <c r="K19" i="10"/>
  <c r="M19" i="10"/>
  <c r="O19" i="10"/>
  <c r="Q19" i="10"/>
  <c r="S19" i="10"/>
  <c r="AA19" i="10"/>
  <c r="E20" i="10"/>
  <c r="G20" i="10"/>
  <c r="I20" i="10"/>
  <c r="K20" i="10"/>
  <c r="M20" i="10"/>
  <c r="O20" i="10"/>
  <c r="Q20" i="10"/>
  <c r="S20" i="10"/>
  <c r="U20" i="10"/>
  <c r="W20" i="10"/>
  <c r="Y20" i="10"/>
  <c r="E21" i="10"/>
  <c r="G21" i="10"/>
  <c r="I21" i="10"/>
  <c r="K21" i="10"/>
  <c r="M21" i="10"/>
  <c r="O21" i="10"/>
  <c r="Q21" i="10"/>
  <c r="S21" i="10"/>
  <c r="U21" i="10"/>
  <c r="W21" i="10"/>
  <c r="Y21" i="10"/>
  <c r="AA21" i="10"/>
  <c r="AC21" i="10"/>
  <c r="E22" i="10"/>
  <c r="G22" i="10"/>
  <c r="I22" i="10"/>
  <c r="K22" i="10"/>
  <c r="M22" i="10"/>
  <c r="O22" i="10"/>
  <c r="Q22" i="10"/>
  <c r="S22" i="10"/>
  <c r="U22" i="10"/>
  <c r="Y22" i="10"/>
  <c r="AA22" i="10"/>
  <c r="AC22" i="10"/>
  <c r="E23" i="10"/>
  <c r="G23" i="10"/>
  <c r="I23" i="10"/>
  <c r="K23" i="10"/>
  <c r="M23" i="10"/>
  <c r="O23" i="10"/>
  <c r="Q23" i="10"/>
  <c r="S23" i="10"/>
  <c r="U23" i="10"/>
  <c r="W23" i="10"/>
  <c r="Y23" i="10"/>
  <c r="AA23" i="10"/>
  <c r="AC23" i="10"/>
  <c r="E24" i="10"/>
  <c r="G24" i="10"/>
  <c r="I24" i="10"/>
  <c r="K24" i="10"/>
  <c r="M24" i="10"/>
  <c r="O24" i="10"/>
  <c r="Q24" i="10"/>
  <c r="S24" i="10"/>
  <c r="U24" i="10"/>
  <c r="W24" i="10"/>
  <c r="Y24" i="10"/>
  <c r="AA24" i="10"/>
  <c r="AC24" i="10"/>
  <c r="E25" i="10"/>
  <c r="G25" i="10"/>
  <c r="I25" i="10"/>
  <c r="K25" i="10"/>
  <c r="M25" i="10"/>
  <c r="O25" i="10"/>
  <c r="Q25" i="10"/>
  <c r="S25" i="10"/>
  <c r="U25" i="10"/>
  <c r="W25" i="10"/>
  <c r="Y25" i="10"/>
  <c r="AA25" i="10"/>
  <c r="AC25" i="10"/>
  <c r="E26" i="10"/>
  <c r="G26" i="10"/>
  <c r="I26" i="10"/>
  <c r="K26" i="10"/>
  <c r="M26" i="10"/>
  <c r="O26" i="10"/>
  <c r="Q26" i="10"/>
  <c r="S26" i="10"/>
  <c r="U26" i="10"/>
  <c r="W26" i="10"/>
  <c r="Y26" i="10"/>
  <c r="AA26" i="10"/>
  <c r="AC26" i="10"/>
  <c r="E27" i="10"/>
  <c r="G27" i="10"/>
  <c r="I27" i="10"/>
  <c r="K27" i="10"/>
  <c r="M27" i="10"/>
  <c r="O27" i="10"/>
  <c r="Q27" i="10"/>
  <c r="S27" i="10"/>
  <c r="E28" i="10"/>
  <c r="G28" i="10"/>
  <c r="I28" i="10"/>
  <c r="K28" i="10"/>
  <c r="M28" i="10"/>
  <c r="O28" i="10"/>
  <c r="Q28" i="10"/>
  <c r="S28" i="10"/>
  <c r="U28" i="10"/>
  <c r="W28" i="10"/>
  <c r="Y28" i="10"/>
  <c r="AA28" i="10"/>
  <c r="AC28" i="10"/>
  <c r="E29" i="10"/>
  <c r="G29" i="10"/>
  <c r="I29" i="10"/>
  <c r="K29" i="10"/>
  <c r="M29" i="10"/>
  <c r="O29" i="10"/>
  <c r="Q29" i="10"/>
  <c r="S29" i="10"/>
  <c r="Y29" i="10"/>
  <c r="AA29" i="10"/>
  <c r="AC29" i="10"/>
  <c r="E30" i="10"/>
  <c r="G30" i="10"/>
  <c r="I30" i="10"/>
  <c r="K30" i="10"/>
  <c r="M30" i="10"/>
  <c r="O30" i="10"/>
  <c r="Q30" i="10"/>
  <c r="S30" i="10"/>
  <c r="U30" i="10"/>
  <c r="W30" i="10"/>
  <c r="Y30" i="10"/>
  <c r="AA30" i="10"/>
  <c r="AC30" i="10"/>
  <c r="E31" i="10"/>
  <c r="G31" i="10"/>
  <c r="I31" i="10"/>
  <c r="K31" i="10"/>
  <c r="M31" i="10"/>
  <c r="O31" i="10"/>
  <c r="Q31" i="10"/>
  <c r="S31" i="10"/>
  <c r="U31" i="10"/>
  <c r="W31" i="10"/>
  <c r="Y31" i="10"/>
  <c r="AA31" i="10"/>
  <c r="AC31" i="10"/>
  <c r="E32" i="10"/>
  <c r="G32" i="10"/>
  <c r="I32" i="10"/>
  <c r="K32" i="10"/>
  <c r="M32" i="10"/>
  <c r="O32" i="10"/>
  <c r="Q32" i="10"/>
  <c r="S32" i="10"/>
  <c r="U32" i="10"/>
  <c r="Y32" i="10"/>
  <c r="AA32" i="10"/>
  <c r="AC32" i="10"/>
  <c r="E33" i="10"/>
  <c r="G33" i="10"/>
  <c r="I33" i="10"/>
  <c r="K33" i="10"/>
  <c r="M33" i="10"/>
  <c r="O33" i="10"/>
  <c r="Q33" i="10"/>
  <c r="S33" i="10"/>
  <c r="U33" i="10"/>
  <c r="Y33" i="10"/>
  <c r="AA33" i="10"/>
  <c r="E34" i="10"/>
  <c r="G34" i="10"/>
  <c r="I34" i="10"/>
  <c r="K34" i="10"/>
  <c r="M34" i="10"/>
  <c r="O34" i="10"/>
  <c r="Q34" i="10"/>
  <c r="S34" i="10"/>
  <c r="U34" i="10"/>
  <c r="W34" i="10"/>
  <c r="Y34" i="10"/>
  <c r="AA34" i="10"/>
  <c r="AC34" i="10"/>
  <c r="E35" i="10"/>
  <c r="G35" i="10"/>
  <c r="I35" i="10"/>
  <c r="K35" i="10"/>
  <c r="M35" i="10"/>
  <c r="O35" i="10"/>
  <c r="Q35" i="10"/>
  <c r="S35" i="10"/>
  <c r="U35" i="10"/>
  <c r="W35" i="10"/>
  <c r="Y35" i="10"/>
  <c r="AA35" i="10"/>
  <c r="AC35" i="10"/>
  <c r="E36" i="10"/>
  <c r="G36" i="10"/>
  <c r="I36" i="10"/>
  <c r="K36" i="10"/>
  <c r="M36" i="10"/>
  <c r="O36" i="10"/>
  <c r="Q36" i="10"/>
  <c r="S36" i="10"/>
  <c r="U36" i="10"/>
  <c r="W36" i="10"/>
  <c r="Y36" i="10"/>
  <c r="AA36" i="10"/>
  <c r="AC36" i="10"/>
  <c r="E37" i="10"/>
  <c r="G37" i="10"/>
  <c r="I37" i="10"/>
  <c r="K37" i="10"/>
  <c r="M37" i="10"/>
  <c r="O37" i="10"/>
  <c r="Q37" i="10"/>
  <c r="S37" i="10"/>
  <c r="U37" i="10"/>
  <c r="W37" i="10"/>
  <c r="Y37" i="10"/>
  <c r="AA37" i="10"/>
  <c r="AC37" i="10"/>
  <c r="E38" i="10"/>
  <c r="G38" i="10"/>
  <c r="I38" i="10"/>
  <c r="K38" i="10"/>
  <c r="M38" i="10"/>
  <c r="O38" i="10"/>
  <c r="Q38" i="10"/>
  <c r="S38" i="10"/>
  <c r="U38" i="10"/>
  <c r="AA38" i="10"/>
  <c r="E39" i="10"/>
  <c r="I39" i="10"/>
  <c r="M39" i="10"/>
  <c r="Q39" i="10"/>
  <c r="U39" i="10"/>
  <c r="Y39" i="10"/>
  <c r="G40" i="10"/>
  <c r="K40" i="10"/>
  <c r="O40" i="10"/>
  <c r="S40" i="10"/>
  <c r="E18" i="15"/>
  <c r="C14" i="15"/>
  <c r="B30" i="16"/>
  <c r="F12" i="16"/>
  <c r="F30" i="16"/>
  <c r="D35" i="16"/>
  <c r="D20" i="16"/>
  <c r="D38" i="16"/>
  <c r="C35" i="16"/>
  <c r="C20" i="16"/>
  <c r="C38" i="16"/>
  <c r="B35" i="16"/>
  <c r="B20" i="16"/>
  <c r="F17" i="16"/>
  <c r="F35" i="16"/>
  <c r="B29" i="16"/>
  <c r="B15" i="16"/>
  <c r="F11" i="16"/>
  <c r="F29" i="16"/>
  <c r="AA10" i="2"/>
  <c r="AB10" i="4"/>
  <c r="Y10" i="4"/>
  <c r="AA14" i="2"/>
  <c r="AB14" i="4"/>
  <c r="Y14" i="4"/>
  <c r="AA18" i="2"/>
  <c r="AB18" i="4"/>
  <c r="Y18" i="4"/>
  <c r="AA36" i="2"/>
  <c r="AB36" i="4"/>
  <c r="Y36" i="4"/>
  <c r="F11" i="15"/>
  <c r="F14" i="16"/>
  <c r="F32" i="16"/>
  <c r="E32" i="16"/>
  <c r="W12" i="4"/>
  <c r="Y12" i="2"/>
  <c r="Z12" i="4"/>
  <c r="Y28" i="2"/>
  <c r="Z28" i="4"/>
  <c r="W28" i="4"/>
  <c r="Y31" i="2"/>
  <c r="Z31" i="4"/>
  <c r="W31" i="4"/>
  <c r="Y36" i="2"/>
  <c r="Z36" i="4"/>
  <c r="W36" i="4"/>
  <c r="F17" i="15"/>
  <c r="Y40" i="10"/>
  <c r="C29" i="16"/>
  <c r="C15" i="16"/>
  <c r="C33" i="16"/>
  <c r="E29" i="16"/>
  <c r="E15" i="16"/>
  <c r="E33" i="16"/>
  <c r="B18" i="15"/>
  <c r="F16" i="15"/>
  <c r="F18" i="15"/>
  <c r="N11" i="13"/>
  <c r="J15" i="13"/>
  <c r="E35" i="16"/>
  <c r="E20" i="16"/>
  <c r="E38" i="16"/>
  <c r="W90" i="12"/>
  <c r="Y90" i="2"/>
  <c r="Z90" i="12"/>
  <c r="Y9" i="4"/>
  <c r="AA9" i="2"/>
  <c r="AB9" i="4"/>
  <c r="AA12" i="2"/>
  <c r="AB12" i="4"/>
  <c r="Y12" i="4"/>
  <c r="D29" i="16"/>
  <c r="D15" i="16"/>
  <c r="D33" i="16"/>
  <c r="B36" i="16"/>
  <c r="F18" i="16"/>
  <c r="F36" i="16"/>
  <c r="Y9" i="2"/>
  <c r="Z9" i="4"/>
  <c r="W9" i="4"/>
  <c r="D18" i="15"/>
  <c r="C18" i="15"/>
  <c r="L15" i="13"/>
  <c r="E14" i="15"/>
  <c r="F12" i="15"/>
  <c r="D14" i="15"/>
  <c r="M15" i="13"/>
  <c r="F15" i="16"/>
  <c r="F33" i="16"/>
  <c r="B33" i="16"/>
  <c r="B38" i="16"/>
  <c r="AL176" i="1"/>
  <c r="P176" i="1"/>
  <c r="F85" i="12"/>
  <c r="P160" i="1"/>
  <c r="F20" i="16"/>
  <c r="F38" i="16"/>
  <c r="AL160" i="1"/>
  <c r="W14" i="4"/>
  <c r="Y14" i="2"/>
  <c r="Z14" i="4"/>
  <c r="Y22" i="2"/>
  <c r="Z22" i="10"/>
  <c r="W22" i="10"/>
  <c r="Y63" i="2"/>
  <c r="Z63" i="11"/>
  <c r="W63" i="11"/>
  <c r="Y77" i="2"/>
  <c r="Z77" i="11"/>
  <c r="W77" i="11"/>
  <c r="Y30" i="2"/>
  <c r="Z30" i="11"/>
  <c r="W30" i="11"/>
  <c r="Y66" i="2"/>
  <c r="Z66" i="11"/>
  <c r="W66" i="11"/>
  <c r="AC38" i="10"/>
  <c r="V174" i="1"/>
  <c r="AC14" i="4"/>
  <c r="AB14" i="10"/>
  <c r="W11" i="2"/>
  <c r="AB92" i="2"/>
  <c r="AC92" i="12"/>
  <c r="AB91" i="2"/>
  <c r="AC91" i="12"/>
  <c r="AB98" i="2"/>
  <c r="AB102" i="2"/>
  <c r="AC102" i="12"/>
  <c r="Y91" i="12"/>
  <c r="AA91" i="2"/>
  <c r="AB91" i="12"/>
  <c r="AC98" i="12"/>
  <c r="Z11" i="2"/>
  <c r="AA11" i="4"/>
  <c r="X11" i="4"/>
  <c r="Z68" i="2"/>
  <c r="AA68" i="10"/>
  <c r="X68" i="10"/>
  <c r="V59" i="2"/>
  <c r="U59" i="11"/>
  <c r="X28" i="4"/>
  <c r="Z28" i="2"/>
  <c r="AA28" i="4"/>
  <c r="Z77" i="2"/>
  <c r="AA77" i="11"/>
  <c r="X77" i="11"/>
  <c r="Z9" i="2"/>
  <c r="AA9" i="4"/>
  <c r="X9" i="4"/>
  <c r="X80" i="2"/>
  <c r="AA80" i="2"/>
  <c r="T74" i="2"/>
  <c r="V74" i="2"/>
  <c r="W21" i="2"/>
  <c r="AB10" i="10"/>
  <c r="W59" i="11"/>
  <c r="Y59" i="2"/>
  <c r="Z59" i="11"/>
  <c r="Z21" i="2"/>
  <c r="AA21" i="4"/>
  <c r="X21" i="4"/>
  <c r="U74" i="11"/>
  <c r="Y61" i="2"/>
  <c r="Z61" i="10"/>
  <c r="W61" i="10"/>
  <c r="Y33" i="2"/>
  <c r="Z33" i="10"/>
  <c r="W33" i="10"/>
  <c r="Y37" i="2"/>
  <c r="Z37" i="12"/>
  <c r="W37" i="12"/>
  <c r="Y39" i="2"/>
  <c r="Z39" i="10"/>
  <c r="W39" i="10"/>
  <c r="Y41" i="2"/>
  <c r="Z41" i="10"/>
  <c r="W41" i="10"/>
  <c r="W49" i="10"/>
  <c r="Y49" i="2"/>
  <c r="Z49" i="10"/>
  <c r="Y57" i="2"/>
  <c r="Z57" i="11"/>
  <c r="W57" i="11"/>
  <c r="Y76" i="2"/>
  <c r="Z76" i="11"/>
  <c r="W76" i="11"/>
  <c r="Z74" i="2"/>
  <c r="AA74" i="11"/>
  <c r="X74" i="11"/>
  <c r="AA72" i="2"/>
  <c r="AB72" i="11"/>
  <c r="Y72" i="11"/>
  <c r="Z69" i="2"/>
  <c r="AA69" i="12"/>
  <c r="X69" i="12"/>
  <c r="Z58" i="2"/>
  <c r="AA58" i="10"/>
  <c r="X58" i="10"/>
  <c r="Z55" i="2"/>
  <c r="AA55" i="10"/>
  <c r="X55" i="10"/>
  <c r="AA54" i="2"/>
  <c r="AB54" i="12"/>
  <c r="Y54" i="12"/>
  <c r="Z47" i="2"/>
  <c r="AA47" i="10"/>
  <c r="X47" i="10"/>
  <c r="Z43" i="2"/>
  <c r="AA43" i="12"/>
  <c r="X43" i="12"/>
  <c r="Z42" i="2"/>
  <c r="AA42" i="10"/>
  <c r="X42" i="10"/>
  <c r="Z15" i="2"/>
  <c r="AA15" i="12"/>
  <c r="X15" i="12"/>
  <c r="Z12" i="2"/>
  <c r="AA12" i="4"/>
  <c r="X12" i="4"/>
  <c r="AC9" i="4"/>
  <c r="J14" i="14"/>
  <c r="D14" i="14"/>
  <c r="Y32" i="2"/>
  <c r="Z32" i="10"/>
  <c r="W32" i="10"/>
  <c r="Y34" i="2"/>
  <c r="Z34" i="12"/>
  <c r="W34" i="12"/>
  <c r="Y38" i="2"/>
  <c r="Z38" i="10"/>
  <c r="W38" i="10"/>
  <c r="W40" i="10"/>
  <c r="Y40" i="2"/>
  <c r="Z40" i="10"/>
  <c r="W42" i="10"/>
  <c r="Y42" i="2"/>
  <c r="Z42" i="10"/>
  <c r="Y50" i="2"/>
  <c r="Z50" i="11"/>
  <c r="W50" i="11"/>
  <c r="Y58" i="2"/>
  <c r="Z58" i="10"/>
  <c r="W58" i="10"/>
  <c r="Z66" i="2"/>
  <c r="AA66" i="11"/>
  <c r="X66" i="11"/>
  <c r="Z51" i="2"/>
  <c r="AA51" i="10"/>
  <c r="X51" i="10"/>
  <c r="Z50" i="2"/>
  <c r="AA50" i="11"/>
  <c r="X50" i="11"/>
  <c r="Z39" i="2"/>
  <c r="X39" i="10"/>
  <c r="Z31" i="2"/>
  <c r="AA31" i="4"/>
  <c r="X31" i="4"/>
  <c r="Z20" i="2"/>
  <c r="AA20" i="10"/>
  <c r="X20" i="10"/>
  <c r="Z13" i="2"/>
  <c r="AA13" i="4"/>
  <c r="X13" i="4"/>
  <c r="AC85" i="12"/>
  <c r="I14" i="14"/>
  <c r="K14" i="14"/>
  <c r="L14" i="14"/>
  <c r="T78" i="2"/>
  <c r="V78" i="2"/>
  <c r="Y78" i="2"/>
  <c r="AB75" i="2"/>
  <c r="AC75" i="11"/>
  <c r="B119" i="11"/>
  <c r="B120" i="11"/>
  <c r="B121" i="11"/>
  <c r="B122" i="11"/>
  <c r="AC122" i="11"/>
  <c r="AA73" i="11"/>
  <c r="AB73" i="2"/>
  <c r="X70" i="2"/>
  <c r="AA70" i="2"/>
  <c r="T56" i="2"/>
  <c r="T55" i="2"/>
  <c r="T52" i="2"/>
  <c r="T51" i="2"/>
  <c r="T44" i="2"/>
  <c r="T43" i="2"/>
  <c r="AA39" i="10"/>
  <c r="T21" i="2"/>
  <c r="X19" i="2"/>
  <c r="T19" i="2"/>
  <c r="AC18" i="4"/>
  <c r="X13" i="2"/>
  <c r="X11" i="2"/>
  <c r="T11" i="2"/>
  <c r="X81" i="2"/>
  <c r="T67" i="2"/>
  <c r="X66" i="2"/>
  <c r="X62" i="2"/>
  <c r="AA62" i="2"/>
  <c r="X58" i="2"/>
  <c r="X50" i="2"/>
  <c r="T27" i="2"/>
  <c r="T25" i="2"/>
  <c r="T23" i="2"/>
  <c r="X21" i="2"/>
  <c r="T17" i="2"/>
  <c r="V17" i="2"/>
  <c r="Y17" i="2"/>
  <c r="T15" i="2"/>
  <c r="AC12" i="4"/>
  <c r="Y10" i="2"/>
  <c r="Z10" i="4"/>
  <c r="W10" i="4"/>
  <c r="Y69" i="2"/>
  <c r="Z69" i="12"/>
  <c r="W69" i="12"/>
  <c r="Y54" i="2"/>
  <c r="Z54" i="12"/>
  <c r="W54" i="12"/>
  <c r="Y47" i="2"/>
  <c r="Z47" i="10"/>
  <c r="W47" i="10"/>
  <c r="Z10" i="2"/>
  <c r="AA10" i="4"/>
  <c r="X10" i="4"/>
  <c r="Z36" i="2"/>
  <c r="AA36" i="4"/>
  <c r="X36" i="4"/>
  <c r="Z14" i="2"/>
  <c r="AA14" i="4"/>
  <c r="X14" i="4"/>
  <c r="AA11" i="2"/>
  <c r="AB11" i="4"/>
  <c r="Y11" i="4"/>
  <c r="U10" i="4"/>
  <c r="T72" i="2"/>
  <c r="T68" i="2"/>
  <c r="AA67" i="10"/>
  <c r="X64" i="2"/>
  <c r="T60" i="2"/>
  <c r="AB18" i="10"/>
  <c r="T13" i="2"/>
  <c r="AB12" i="10"/>
  <c r="AA104" i="12"/>
  <c r="V15" i="2"/>
  <c r="U15" i="12"/>
  <c r="D14" i="13"/>
  <c r="AA21" i="2"/>
  <c r="AB21" i="4"/>
  <c r="Y21" i="4"/>
  <c r="V25" i="2"/>
  <c r="U25" i="12"/>
  <c r="AA50" i="2"/>
  <c r="AB50" i="11"/>
  <c r="Y50" i="11"/>
  <c r="AA58" i="2"/>
  <c r="AB58" i="10"/>
  <c r="Y58" i="10"/>
  <c r="AA66" i="2"/>
  <c r="AB66" i="11"/>
  <c r="Y66" i="11"/>
  <c r="U11" i="4"/>
  <c r="V11" i="2"/>
  <c r="AA13" i="2"/>
  <c r="AB13" i="4"/>
  <c r="Y13" i="4"/>
  <c r="V19" i="2"/>
  <c r="D12" i="13"/>
  <c r="U19" i="10"/>
  <c r="U21" i="4"/>
  <c r="V21" i="2"/>
  <c r="V44" i="2"/>
  <c r="U44" i="10"/>
  <c r="V52" i="2"/>
  <c r="U52" i="10"/>
  <c r="U56" i="10"/>
  <c r="V56" i="2"/>
  <c r="AC73" i="11"/>
  <c r="M14" i="14"/>
  <c r="V23" i="2"/>
  <c r="U23" i="12"/>
  <c r="V27" i="2"/>
  <c r="U27" i="10"/>
  <c r="V67" i="2"/>
  <c r="U67" i="10"/>
  <c r="Y81" i="12"/>
  <c r="AA81" i="2"/>
  <c r="AB81" i="12"/>
  <c r="AA19" i="2"/>
  <c r="AB19" i="10"/>
  <c r="Y19" i="10"/>
  <c r="V43" i="2"/>
  <c r="U43" i="12"/>
  <c r="E14" i="13"/>
  <c r="H14" i="13"/>
  <c r="V51" i="2"/>
  <c r="U51" i="10"/>
  <c r="U55" i="10"/>
  <c r="V55" i="2"/>
  <c r="V13" i="2"/>
  <c r="U13" i="4"/>
  <c r="D11" i="13"/>
  <c r="AA64" i="2"/>
  <c r="AB64" i="11"/>
  <c r="Y64" i="11"/>
  <c r="V72" i="2"/>
  <c r="U72" i="11"/>
  <c r="U60" i="11"/>
  <c r="V60" i="2"/>
  <c r="U68" i="10"/>
  <c r="G12" i="13"/>
  <c r="V68" i="2"/>
  <c r="Y55" i="2"/>
  <c r="Z55" i="10"/>
  <c r="W55" i="10"/>
  <c r="Y51" i="2"/>
  <c r="Z51" i="10"/>
  <c r="W51" i="10"/>
  <c r="Y52" i="2"/>
  <c r="Z52" i="10"/>
  <c r="W52" i="10"/>
  <c r="Y44" i="2"/>
  <c r="Z44" i="10"/>
  <c r="W44" i="10"/>
  <c r="Y11" i="2"/>
  <c r="Z11" i="4"/>
  <c r="W11" i="4"/>
  <c r="Y15" i="2"/>
  <c r="Z15" i="12"/>
  <c r="W15" i="12"/>
  <c r="Y43" i="2"/>
  <c r="Z43" i="12"/>
  <c r="W43" i="12"/>
  <c r="Y67" i="2"/>
  <c r="Z67" i="10"/>
  <c r="W67" i="10"/>
  <c r="Y27" i="2"/>
  <c r="Z27" i="10"/>
  <c r="W27" i="10"/>
  <c r="Y23" i="2"/>
  <c r="Z23" i="12"/>
  <c r="W23" i="12"/>
  <c r="W56" i="10"/>
  <c r="Y56" i="2"/>
  <c r="Z56" i="10"/>
  <c r="W21" i="4"/>
  <c r="Y21" i="2"/>
  <c r="Z21" i="4"/>
  <c r="Y19" i="2"/>
  <c r="Z19" i="10"/>
  <c r="W19" i="10"/>
  <c r="Y25" i="2"/>
  <c r="Z25" i="12"/>
  <c r="W25" i="12"/>
  <c r="Y60" i="2"/>
  <c r="Z60" i="11"/>
  <c r="W60" i="11"/>
  <c r="Y72" i="2"/>
  <c r="Z72" i="11"/>
  <c r="W72" i="11"/>
  <c r="Y13" i="2"/>
  <c r="Z13" i="4"/>
  <c r="W13" i="4"/>
  <c r="Y68" i="2"/>
  <c r="Z68" i="10"/>
  <c r="W68" i="10"/>
  <c r="H11" i="13"/>
  <c r="D15" i="13"/>
  <c r="B107" i="1"/>
  <c r="B113" i="1"/>
  <c r="M107" i="1"/>
  <c r="M113" i="1"/>
  <c r="M119" i="1"/>
  <c r="M125" i="1"/>
  <c r="X107" i="1"/>
  <c r="X113" i="1"/>
  <c r="X119" i="1"/>
  <c r="X125" i="1"/>
  <c r="X131" i="1"/>
  <c r="X137" i="1"/>
  <c r="AI107" i="1"/>
  <c r="AI113" i="1"/>
  <c r="AI119" i="1"/>
  <c r="AI125" i="1"/>
  <c r="W122" i="1"/>
  <c r="L110" i="1"/>
  <c r="F13" i="15"/>
  <c r="F14" i="15"/>
  <c r="F44" i="10"/>
  <c r="Y74" i="2"/>
  <c r="Z74" i="11"/>
  <c r="W74" i="11"/>
  <c r="Y74" i="11"/>
  <c r="AA74" i="2"/>
  <c r="AB74" i="11"/>
  <c r="V18" i="2"/>
  <c r="U18" i="4"/>
  <c r="G79" i="4"/>
  <c r="K79" i="4"/>
  <c r="O79" i="4"/>
  <c r="S79" i="4"/>
  <c r="W79" i="4"/>
  <c r="AA79" i="4"/>
  <c r="H79" i="4"/>
  <c r="L79" i="4"/>
  <c r="P79" i="4"/>
  <c r="T79" i="4"/>
  <c r="X79" i="4"/>
  <c r="AB79" i="4"/>
  <c r="G78" i="4"/>
  <c r="K78" i="4"/>
  <c r="O78" i="4"/>
  <c r="S78" i="4"/>
  <c r="W78" i="4"/>
  <c r="AA78" i="4"/>
  <c r="H78" i="4"/>
  <c r="L78" i="4"/>
  <c r="P78" i="4"/>
  <c r="T78" i="4"/>
  <c r="X78" i="4"/>
  <c r="AB78" i="4"/>
  <c r="AC78" i="12"/>
  <c r="Y78" i="12"/>
  <c r="U78" i="12"/>
  <c r="Q78" i="12"/>
  <c r="M78" i="12"/>
  <c r="I78" i="12"/>
  <c r="E78" i="12"/>
  <c r="Z78" i="12"/>
  <c r="V78" i="12"/>
  <c r="R78" i="12"/>
  <c r="N78" i="12"/>
  <c r="J78" i="12"/>
  <c r="F78" i="12"/>
  <c r="AC78" i="11"/>
  <c r="Y78" i="11"/>
  <c r="U78" i="11"/>
  <c r="Q78" i="11"/>
  <c r="M78" i="11"/>
  <c r="I78" i="11"/>
  <c r="E78" i="11"/>
  <c r="Z78" i="11"/>
  <c r="V78" i="11"/>
  <c r="R78" i="11"/>
  <c r="N78" i="11"/>
  <c r="J78" i="11"/>
  <c r="F78" i="11"/>
  <c r="AC78" i="10"/>
  <c r="Y78" i="10"/>
  <c r="U78" i="10"/>
  <c r="Q78" i="10"/>
  <c r="M78" i="10"/>
  <c r="I78" i="10"/>
  <c r="E78" i="10"/>
  <c r="Z78" i="10"/>
  <c r="V78" i="10"/>
  <c r="R78" i="10"/>
  <c r="N78" i="10"/>
  <c r="J78" i="10"/>
  <c r="F78" i="10"/>
  <c r="U87" i="12"/>
  <c r="V87" i="2"/>
  <c r="T80" i="2"/>
  <c r="V80" i="2"/>
  <c r="Y80" i="2"/>
  <c r="W79" i="2"/>
  <c r="Z79" i="2"/>
  <c r="T79" i="2"/>
  <c r="V79" i="2"/>
  <c r="Y79" i="2"/>
  <c r="G77" i="4"/>
  <c r="K77" i="4"/>
  <c r="O77" i="4"/>
  <c r="S77" i="4"/>
  <c r="W77" i="4"/>
  <c r="AA77" i="4"/>
  <c r="H77" i="4"/>
  <c r="L77" i="4"/>
  <c r="P77" i="4"/>
  <c r="T77" i="4"/>
  <c r="X77" i="4"/>
  <c r="AB77" i="4"/>
  <c r="AC77" i="12"/>
  <c r="Y77" i="12"/>
  <c r="U77" i="12"/>
  <c r="Q77" i="12"/>
  <c r="M77" i="12"/>
  <c r="I77" i="12"/>
  <c r="E77" i="12"/>
  <c r="Z77" i="12"/>
  <c r="V77" i="12"/>
  <c r="R77" i="12"/>
  <c r="N77" i="12"/>
  <c r="J77" i="12"/>
  <c r="F77" i="12"/>
  <c r="Y77" i="11"/>
  <c r="S77" i="11"/>
  <c r="O77" i="11"/>
  <c r="K77" i="11"/>
  <c r="G77" i="11"/>
  <c r="V77" i="11"/>
  <c r="R77" i="11"/>
  <c r="N77" i="11"/>
  <c r="J77" i="11"/>
  <c r="F77" i="11"/>
  <c r="AC77" i="10"/>
  <c r="Y77" i="10"/>
  <c r="U77" i="10"/>
  <c r="Q77" i="10"/>
  <c r="M77" i="10"/>
  <c r="I77" i="10"/>
  <c r="E77" i="10"/>
  <c r="Z77" i="10"/>
  <c r="V77" i="10"/>
  <c r="R77" i="10"/>
  <c r="N77" i="10"/>
  <c r="J77" i="10"/>
  <c r="F77" i="10"/>
  <c r="G76" i="4"/>
  <c r="K76" i="4"/>
  <c r="O76" i="4"/>
  <c r="S76" i="4"/>
  <c r="W76" i="4"/>
  <c r="AA76" i="4"/>
  <c r="H76" i="4"/>
  <c r="L76" i="4"/>
  <c r="P76" i="4"/>
  <c r="T76" i="4"/>
  <c r="X76" i="4"/>
  <c r="AB76" i="4"/>
  <c r="AC76" i="12"/>
  <c r="Y76" i="12"/>
  <c r="U76" i="12"/>
  <c r="Q76" i="12"/>
  <c r="M76" i="12"/>
  <c r="I76" i="12"/>
  <c r="E76" i="12"/>
  <c r="Z76" i="12"/>
  <c r="V76" i="12"/>
  <c r="R76" i="12"/>
  <c r="N76" i="12"/>
  <c r="W75" i="2"/>
  <c r="T75" i="2"/>
  <c r="E73" i="4"/>
  <c r="I73" i="4"/>
  <c r="M73" i="4"/>
  <c r="Q73" i="4"/>
  <c r="U73" i="4"/>
  <c r="Y73" i="4"/>
  <c r="AC73" i="4"/>
  <c r="F73" i="4"/>
  <c r="J73" i="4"/>
  <c r="N73" i="4"/>
  <c r="R73" i="4"/>
  <c r="V73" i="4"/>
  <c r="Z73" i="4"/>
  <c r="W82" i="2"/>
  <c r="Z82" i="2"/>
  <c r="T82" i="2"/>
  <c r="V82" i="2"/>
  <c r="Y82" i="2"/>
  <c r="Q85" i="12"/>
  <c r="W85" i="2"/>
  <c r="T85" i="2"/>
  <c r="R84" i="12"/>
  <c r="X84" i="2"/>
  <c r="Q91" i="12"/>
  <c r="W91" i="2"/>
  <c r="R92" i="12"/>
  <c r="X92" i="2"/>
  <c r="W95" i="2"/>
  <c r="Z95" i="2"/>
  <c r="T95" i="2"/>
  <c r="V95" i="2"/>
  <c r="Y95" i="2"/>
  <c r="Q97" i="12"/>
  <c r="W97" i="2"/>
  <c r="W100" i="2"/>
  <c r="Z100" i="2"/>
  <c r="T100" i="2"/>
  <c r="V100" i="2"/>
  <c r="Y100" i="2"/>
  <c r="R102" i="12"/>
  <c r="X102" i="2"/>
  <c r="X23" i="2"/>
  <c r="AA18" i="4"/>
  <c r="X16" i="2"/>
  <c r="X83" i="2"/>
  <c r="AA83" i="2"/>
  <c r="T86" i="2"/>
  <c r="V86" i="2"/>
  <c r="Y86" i="2"/>
  <c r="T89" i="2"/>
  <c r="V89" i="2"/>
  <c r="Y89" i="2"/>
  <c r="X101" i="2"/>
  <c r="AA101" i="2"/>
  <c r="X99" i="2"/>
  <c r="AA99" i="2"/>
  <c r="W64" i="2"/>
  <c r="T64" i="2"/>
  <c r="Q84" i="12"/>
  <c r="W84" i="2"/>
  <c r="T84" i="2"/>
  <c r="R85" i="12"/>
  <c r="X85" i="2"/>
  <c r="Q90" i="12"/>
  <c r="W90" i="2"/>
  <c r="Q92" i="12"/>
  <c r="W92" i="2"/>
  <c r="Q96" i="12"/>
  <c r="W96" i="2"/>
  <c r="Q98" i="12"/>
  <c r="W98" i="2"/>
  <c r="Q102" i="12"/>
  <c r="W102" i="2"/>
  <c r="T102" i="2"/>
  <c r="X103" i="2"/>
  <c r="AA103" i="2"/>
  <c r="T103" i="2"/>
  <c r="V103" i="2"/>
  <c r="Y103" i="2"/>
  <c r="T46" i="2"/>
  <c r="T70" i="2"/>
  <c r="V70" i="2"/>
  <c r="Y70" i="2"/>
  <c r="T45" i="2"/>
  <c r="G46" i="4"/>
  <c r="K46" i="4"/>
  <c r="O46" i="4"/>
  <c r="S46" i="4"/>
  <c r="W46" i="4"/>
  <c r="AA46" i="4"/>
  <c r="E47" i="4"/>
  <c r="I47" i="4"/>
  <c r="M47" i="4"/>
  <c r="Q47" i="4"/>
  <c r="U47" i="4"/>
  <c r="Y47" i="4"/>
  <c r="AC47" i="4"/>
  <c r="G48" i="4"/>
  <c r="K48" i="4"/>
  <c r="O48" i="4"/>
  <c r="S48" i="4"/>
  <c r="W48" i="4"/>
  <c r="AA48" i="4"/>
  <c r="G50" i="4"/>
  <c r="K50" i="4"/>
  <c r="O50" i="4"/>
  <c r="S50" i="4"/>
  <c r="W50" i="4"/>
  <c r="AA50" i="4"/>
  <c r="E51" i="4"/>
  <c r="I51" i="4"/>
  <c r="M51" i="4"/>
  <c r="Q51" i="4"/>
  <c r="U51" i="4"/>
  <c r="Y51" i="4"/>
  <c r="AC51" i="4"/>
  <c r="E53" i="4"/>
  <c r="I53" i="4"/>
  <c r="M53" i="4"/>
  <c r="Q53" i="4"/>
  <c r="U53" i="4"/>
  <c r="Y53" i="4"/>
  <c r="AC53" i="4"/>
  <c r="E57" i="4"/>
  <c r="I57" i="4"/>
  <c r="M57" i="4"/>
  <c r="Q57" i="4"/>
  <c r="U57" i="4"/>
  <c r="Y57" i="4"/>
  <c r="AC57" i="4"/>
  <c r="F10" i="4"/>
  <c r="V12" i="4"/>
  <c r="R12" i="4"/>
  <c r="N12" i="4"/>
  <c r="J12" i="4"/>
  <c r="F12" i="4"/>
  <c r="S12" i="4"/>
  <c r="O12" i="4"/>
  <c r="K12" i="4"/>
  <c r="X18" i="4"/>
  <c r="T18" i="4"/>
  <c r="P18" i="4"/>
  <c r="L18" i="4"/>
  <c r="H18" i="4"/>
  <c r="Q18" i="4"/>
  <c r="M18" i="4"/>
  <c r="I18" i="4"/>
  <c r="E18" i="4"/>
  <c r="T28" i="4"/>
  <c r="P28" i="4"/>
  <c r="L28" i="4"/>
  <c r="H28" i="4"/>
  <c r="Q28" i="4"/>
  <c r="M28" i="4"/>
  <c r="I28" i="4"/>
  <c r="E28" i="4"/>
  <c r="Z30" i="4"/>
  <c r="V30" i="4"/>
  <c r="R30" i="4"/>
  <c r="N30" i="4"/>
  <c r="J30" i="4"/>
  <c r="F30" i="4"/>
  <c r="AC30" i="4"/>
  <c r="Y30" i="4"/>
  <c r="U30" i="4"/>
  <c r="Q30" i="4"/>
  <c r="M30" i="4"/>
  <c r="I30" i="4"/>
  <c r="E30" i="4"/>
  <c r="T36" i="4"/>
  <c r="P36" i="4"/>
  <c r="L36" i="4"/>
  <c r="H36" i="4"/>
  <c r="Q36" i="4"/>
  <c r="M36" i="4"/>
  <c r="I36" i="4"/>
  <c r="E36" i="4"/>
  <c r="Z38" i="4"/>
  <c r="V38" i="4"/>
  <c r="R38" i="4"/>
  <c r="N38" i="4"/>
  <c r="J38" i="4"/>
  <c r="F38" i="4"/>
  <c r="AC38" i="4"/>
  <c r="Y38" i="4"/>
  <c r="U38" i="4"/>
  <c r="Q38" i="4"/>
  <c r="M38" i="4"/>
  <c r="I38" i="4"/>
  <c r="F46" i="4"/>
  <c r="J46" i="4"/>
  <c r="N46" i="4"/>
  <c r="R46" i="4"/>
  <c r="V46" i="4"/>
  <c r="Z46" i="4"/>
  <c r="H47" i="4"/>
  <c r="L47" i="4"/>
  <c r="P47" i="4"/>
  <c r="T47" i="4"/>
  <c r="X47" i="4"/>
  <c r="H48" i="4"/>
  <c r="L48" i="4"/>
  <c r="P48" i="4"/>
  <c r="T48" i="4"/>
  <c r="X48" i="4"/>
  <c r="AB48" i="4"/>
  <c r="F50" i="4"/>
  <c r="J50" i="4"/>
  <c r="N50" i="4"/>
  <c r="R50" i="4"/>
  <c r="V50" i="4"/>
  <c r="Z50" i="4"/>
  <c r="H51" i="4"/>
  <c r="L51" i="4"/>
  <c r="P51" i="4"/>
  <c r="T51" i="4"/>
  <c r="X51" i="4"/>
  <c r="F53" i="4"/>
  <c r="J53" i="4"/>
  <c r="N53" i="4"/>
  <c r="R53" i="4"/>
  <c r="V53" i="4"/>
  <c r="F57" i="4"/>
  <c r="J57" i="4"/>
  <c r="N57" i="4"/>
  <c r="R57" i="4"/>
  <c r="V57" i="4"/>
  <c r="Z57" i="4"/>
  <c r="T11" i="4"/>
  <c r="P11" i="4"/>
  <c r="L11" i="4"/>
  <c r="H11" i="4"/>
  <c r="S11" i="4"/>
  <c r="O11" i="4"/>
  <c r="K11" i="4"/>
  <c r="V13" i="4"/>
  <c r="R13" i="4"/>
  <c r="N13" i="4"/>
  <c r="J13" i="4"/>
  <c r="F13" i="4"/>
  <c r="AC13" i="4"/>
  <c r="Q13" i="4"/>
  <c r="M13" i="4"/>
  <c r="I13" i="4"/>
  <c r="Z17" i="4"/>
  <c r="V17" i="4"/>
  <c r="R17" i="4"/>
  <c r="N17" i="4"/>
  <c r="J17" i="4"/>
  <c r="F17" i="4"/>
  <c r="AC17" i="4"/>
  <c r="Y17" i="4"/>
  <c r="U17" i="4"/>
  <c r="Q17" i="4"/>
  <c r="M17" i="4"/>
  <c r="I17" i="4"/>
  <c r="Z29" i="4"/>
  <c r="V29" i="4"/>
  <c r="R29" i="4"/>
  <c r="N29" i="4"/>
  <c r="J29" i="4"/>
  <c r="F29" i="4"/>
  <c r="AC29" i="4"/>
  <c r="Y29" i="4"/>
  <c r="U29" i="4"/>
  <c r="Q29" i="4"/>
  <c r="M29" i="4"/>
  <c r="I29" i="4"/>
  <c r="X76" i="2"/>
  <c r="T73" i="2"/>
  <c r="AA60" i="11"/>
  <c r="T48" i="2"/>
  <c r="X42" i="2"/>
  <c r="T29" i="2"/>
  <c r="X28" i="2"/>
  <c r="X27" i="2"/>
  <c r="X25" i="2"/>
  <c r="X15" i="2"/>
  <c r="AA15" i="2"/>
  <c r="AB15" i="12"/>
  <c r="T101" i="2"/>
  <c r="V101" i="2"/>
  <c r="Y101" i="2"/>
  <c r="T98" i="2"/>
  <c r="T96" i="2"/>
  <c r="V92" i="2"/>
  <c r="Y92" i="2"/>
  <c r="Z92" i="12"/>
  <c r="T91" i="2"/>
  <c r="T88" i="2"/>
  <c r="V88" i="2"/>
  <c r="Y88" i="2"/>
  <c r="X98" i="2"/>
  <c r="AA96" i="2"/>
  <c r="AB96" i="12"/>
  <c r="X93" i="2"/>
  <c r="X90" i="2"/>
  <c r="X86" i="2"/>
  <c r="AA86" i="2"/>
  <c r="W92" i="12"/>
  <c r="V29" i="2"/>
  <c r="E12" i="13"/>
  <c r="U29" i="10"/>
  <c r="V48" i="2"/>
  <c r="U48" i="11"/>
  <c r="F13" i="13"/>
  <c r="V73" i="2"/>
  <c r="U73" i="11"/>
  <c r="U45" i="10"/>
  <c r="F12" i="13"/>
  <c r="F15" i="13"/>
  <c r="V45" i="2"/>
  <c r="V46" i="2"/>
  <c r="U46" i="10"/>
  <c r="X102" i="12"/>
  <c r="Z102" i="2"/>
  <c r="AA102" i="12"/>
  <c r="X98" i="12"/>
  <c r="Z98" i="2"/>
  <c r="AA98" i="12"/>
  <c r="Z96" i="2"/>
  <c r="AA96" i="12"/>
  <c r="X96" i="12"/>
  <c r="X92" i="12"/>
  <c r="Z92" i="2"/>
  <c r="AA92" i="12"/>
  <c r="Z90" i="2"/>
  <c r="AA90" i="12"/>
  <c r="X90" i="12"/>
  <c r="AA85" i="2"/>
  <c r="AB85" i="12"/>
  <c r="Y85" i="12"/>
  <c r="U84" i="12"/>
  <c r="V84" i="2"/>
  <c r="C14" i="14"/>
  <c r="Z64" i="2"/>
  <c r="AA64" i="11"/>
  <c r="X64" i="11"/>
  <c r="AA16" i="2"/>
  <c r="AB16" i="12"/>
  <c r="Y16" i="12"/>
  <c r="AA23" i="2"/>
  <c r="AB23" i="12"/>
  <c r="Y23" i="12"/>
  <c r="X85" i="12"/>
  <c r="Z85" i="2"/>
  <c r="AA85" i="12"/>
  <c r="Z75" i="2"/>
  <c r="AA75" i="11"/>
  <c r="X75" i="11"/>
  <c r="W87" i="12"/>
  <c r="Y87" i="2"/>
  <c r="Z87" i="12"/>
  <c r="Y18" i="2"/>
  <c r="Z18" i="4"/>
  <c r="W18" i="4"/>
  <c r="Y90" i="12"/>
  <c r="AA90" i="2"/>
  <c r="AB90" i="12"/>
  <c r="U98" i="12"/>
  <c r="V98" i="2"/>
  <c r="AA27" i="2"/>
  <c r="AB27" i="10"/>
  <c r="Y27" i="10"/>
  <c r="Y93" i="12"/>
  <c r="AA93" i="2"/>
  <c r="AB93" i="12"/>
  <c r="AA98" i="2"/>
  <c r="AB98" i="12"/>
  <c r="Y98" i="12"/>
  <c r="U91" i="12"/>
  <c r="V91" i="2"/>
  <c r="U96" i="12"/>
  <c r="V96" i="2"/>
  <c r="E14" i="14"/>
  <c r="AA25" i="2"/>
  <c r="AB25" i="12"/>
  <c r="Y25" i="12"/>
  <c r="AA28" i="2"/>
  <c r="AB28" i="4"/>
  <c r="Y28" i="4"/>
  <c r="AA42" i="2"/>
  <c r="AB42" i="10"/>
  <c r="Y42" i="10"/>
  <c r="AA76" i="2"/>
  <c r="AB76" i="11"/>
  <c r="Y76" i="11"/>
  <c r="U102" i="12"/>
  <c r="F14" i="14"/>
  <c r="V102" i="2"/>
  <c r="X84" i="12"/>
  <c r="Z84" i="2"/>
  <c r="AA84" i="12"/>
  <c r="U64" i="11"/>
  <c r="G13" i="13"/>
  <c r="G15" i="13"/>
  <c r="V64" i="2"/>
  <c r="Y102" i="12"/>
  <c r="AA102" i="2"/>
  <c r="AB102" i="12"/>
  <c r="X97" i="12"/>
  <c r="Z97" i="2"/>
  <c r="AA97" i="12"/>
  <c r="Y92" i="12"/>
  <c r="AA92" i="2"/>
  <c r="AB92" i="12"/>
  <c r="X91" i="12"/>
  <c r="Z91" i="2"/>
  <c r="AA91" i="12"/>
  <c r="Y84" i="12"/>
  <c r="AA84" i="2"/>
  <c r="AB84" i="12"/>
  <c r="U85" i="12"/>
  <c r="V85" i="2"/>
  <c r="V75" i="2"/>
  <c r="U75" i="11"/>
  <c r="W85" i="12"/>
  <c r="Y85" i="2"/>
  <c r="Z85" i="12"/>
  <c r="W102" i="12"/>
  <c r="Y102" i="2"/>
  <c r="Z102" i="12"/>
  <c r="Y96" i="2"/>
  <c r="Z96" i="12"/>
  <c r="W96" i="12"/>
  <c r="W91" i="12"/>
  <c r="Y91" i="2"/>
  <c r="Z91" i="12"/>
  <c r="W98" i="12"/>
  <c r="Y98" i="2"/>
  <c r="Z98" i="12"/>
  <c r="Y46" i="2"/>
  <c r="Z46" i="10"/>
  <c r="W46" i="10"/>
  <c r="Y45" i="2"/>
  <c r="Z45" i="10"/>
  <c r="W45" i="10"/>
  <c r="Y73" i="2"/>
  <c r="Z73" i="11"/>
  <c r="W73" i="11"/>
  <c r="Y48" i="2"/>
  <c r="Z48" i="11"/>
  <c r="W48" i="11"/>
  <c r="Y29" i="2"/>
  <c r="Z29" i="10"/>
  <c r="W29" i="10"/>
  <c r="H13" i="13"/>
  <c r="Y75" i="2"/>
  <c r="Z75" i="11"/>
  <c r="W75" i="11"/>
  <c r="Y64" i="2"/>
  <c r="Z64" i="11"/>
  <c r="W64" i="11"/>
  <c r="Y84" i="2"/>
  <c r="Z84" i="12"/>
  <c r="W84" i="12"/>
  <c r="E15" i="13"/>
  <c r="H12" i="13"/>
  <c r="G14" i="14"/>
  <c r="AC67" i="10"/>
  <c r="AB58" i="2"/>
  <c r="AC58" i="10"/>
  <c r="AB57" i="2"/>
  <c r="AC57" i="11"/>
  <c r="AB72" i="2"/>
  <c r="AC43" i="12"/>
  <c r="AC39" i="10"/>
  <c r="AC10" i="4"/>
  <c r="AC36" i="4"/>
  <c r="I14" i="13"/>
  <c r="I11" i="13"/>
  <c r="H15" i="13"/>
  <c r="I12" i="13"/>
  <c r="I13" i="13"/>
  <c r="N15" i="13"/>
  <c r="X72" i="11"/>
  <c r="Z72" i="2"/>
  <c r="AA48" i="2"/>
  <c r="AB48" i="11"/>
  <c r="Y48" i="11"/>
  <c r="U81" i="12"/>
  <c r="V81" i="2"/>
  <c r="V93" i="2"/>
  <c r="U93" i="12"/>
  <c r="Y15" i="12"/>
  <c r="AA72" i="11"/>
  <c r="X76" i="11"/>
  <c r="Z76" i="2"/>
  <c r="AA76" i="11"/>
  <c r="Z56" i="2"/>
  <c r="AA56" i="10"/>
  <c r="X56" i="10"/>
  <c r="AA52" i="2"/>
  <c r="AB52" i="10"/>
  <c r="Y52" i="10"/>
  <c r="Z25" i="2"/>
  <c r="X25" i="12"/>
  <c r="Z23" i="2"/>
  <c r="X23" i="12"/>
  <c r="V94" i="2"/>
  <c r="U94" i="12"/>
  <c r="V97" i="2"/>
  <c r="U97" i="12"/>
  <c r="AA25" i="12"/>
  <c r="AA23" i="12"/>
  <c r="AC72" i="11"/>
  <c r="U36" i="4"/>
  <c r="AB9" i="10"/>
  <c r="X94" i="2"/>
  <c r="Q94" i="12"/>
  <c r="W97" i="12"/>
  <c r="Y97" i="2"/>
  <c r="Z97" i="12"/>
  <c r="Y94" i="2"/>
  <c r="Z94" i="12"/>
  <c r="W94" i="12"/>
  <c r="W93" i="12"/>
  <c r="Y93" i="2"/>
  <c r="Z93" i="12"/>
  <c r="AA94" i="2"/>
  <c r="AB94" i="12"/>
  <c r="Y94" i="12"/>
  <c r="W81" i="12"/>
  <c r="Y81" i="2"/>
  <c r="Z81" i="12"/>
  <c r="I15" i="13"/>
  <c r="H109" i="12"/>
  <c r="G109" i="12"/>
  <c r="I109" i="12"/>
  <c r="J109" i="12"/>
  <c r="X109" i="12"/>
  <c r="T109" i="12"/>
  <c r="Y109" i="12"/>
  <c r="D109" i="12"/>
  <c r="M109" i="12"/>
  <c r="U109" i="12"/>
  <c r="V109" i="12"/>
  <c r="F109" i="12"/>
  <c r="O109" i="12"/>
  <c r="AA109" i="12"/>
  <c r="S109" i="12"/>
  <c r="P109" i="12"/>
  <c r="R109" i="12"/>
  <c r="W109" i="12"/>
  <c r="E109" i="12"/>
  <c r="L109" i="12"/>
  <c r="Z109" i="12"/>
  <c r="Q109" i="12"/>
  <c r="AB109" i="12"/>
  <c r="N109" i="12"/>
  <c r="K109" i="12"/>
  <c r="L110" i="12"/>
  <c r="W110" i="12"/>
  <c r="M110" i="12"/>
  <c r="AC110" i="12"/>
  <c r="R110" i="12"/>
  <c r="K110" i="12"/>
  <c r="P110" i="12"/>
  <c r="D110" i="12"/>
  <c r="Q110" i="12"/>
  <c r="F110" i="12"/>
  <c r="Y110" i="12"/>
  <c r="O110" i="12"/>
  <c r="Z110" i="12"/>
  <c r="T110" i="12"/>
  <c r="E110" i="12"/>
  <c r="AA110" i="12"/>
  <c r="J110" i="12"/>
  <c r="AB110" i="12"/>
  <c r="S110" i="12"/>
  <c r="H110" i="12"/>
  <c r="U110" i="12"/>
  <c r="I110" i="12"/>
  <c r="V110" i="12"/>
  <c r="N110" i="12"/>
  <c r="G110" i="12"/>
  <c r="X110" i="12"/>
  <c r="T109" i="4"/>
  <c r="Q109" i="4"/>
  <c r="K109" i="4"/>
  <c r="R109" i="4"/>
  <c r="AB109" i="4"/>
  <c r="P109" i="4"/>
  <c r="I109" i="4"/>
  <c r="F109" i="4"/>
  <c r="O109" i="4"/>
  <c r="M109" i="4"/>
  <c r="H109" i="4"/>
  <c r="W109" i="4"/>
  <c r="Y109" i="4"/>
  <c r="G109" i="4"/>
  <c r="E109" i="4"/>
  <c r="S109" i="4"/>
  <c r="Z109" i="4"/>
  <c r="U109" i="4"/>
  <c r="X109" i="4"/>
  <c r="D109" i="4"/>
  <c r="AC109" i="4"/>
  <c r="L109" i="4"/>
  <c r="AA109" i="4"/>
  <c r="J109" i="4"/>
  <c r="N109" i="4"/>
  <c r="V109" i="4"/>
  <c r="H111" i="12"/>
  <c r="Z111" i="12"/>
  <c r="O111" i="12"/>
  <c r="G111" i="12"/>
  <c r="T111" i="12"/>
  <c r="I111" i="12"/>
  <c r="AA111" i="12"/>
  <c r="L111" i="12"/>
  <c r="D111" i="12"/>
  <c r="U111" i="12"/>
  <c r="F111" i="12"/>
  <c r="X111" i="12"/>
  <c r="M111" i="12"/>
  <c r="E111" i="12"/>
  <c r="S111" i="12"/>
  <c r="Y111" i="12"/>
  <c r="J111" i="12"/>
  <c r="AB111" i="12"/>
  <c r="P111" i="12"/>
  <c r="R111" i="12"/>
  <c r="V111" i="12"/>
  <c r="K111" i="12"/>
  <c r="AC111" i="12"/>
  <c r="N111" i="12"/>
  <c r="Q111" i="12"/>
  <c r="W111" i="12"/>
  <c r="S110" i="4"/>
  <c r="G110" i="4"/>
  <c r="X110" i="4"/>
  <c r="M110" i="4"/>
  <c r="P110" i="4"/>
  <c r="K110" i="4"/>
  <c r="N110" i="4"/>
  <c r="H110" i="4"/>
  <c r="R110" i="4"/>
  <c r="Z110" i="4"/>
  <c r="I110" i="4"/>
  <c r="Q110" i="4"/>
  <c r="AC110" i="4"/>
  <c r="U110" i="4"/>
  <c r="W110" i="4"/>
  <c r="J110" i="4"/>
  <c r="D110" i="4"/>
  <c r="T110" i="4"/>
  <c r="V110" i="4"/>
  <c r="E110" i="4"/>
  <c r="AB110" i="4"/>
  <c r="Y110" i="4"/>
  <c r="AA110" i="4"/>
  <c r="F110" i="4"/>
  <c r="O110" i="4"/>
  <c r="L110" i="4"/>
  <c r="Q112" i="12"/>
  <c r="Z112" i="12"/>
  <c r="Y112" i="12"/>
  <c r="K112" i="12"/>
  <c r="F112" i="12"/>
  <c r="P112" i="12"/>
  <c r="X112" i="12"/>
  <c r="U112" i="12"/>
  <c r="J112" i="12"/>
  <c r="E112" i="12"/>
  <c r="O112" i="12"/>
  <c r="W112" i="12"/>
  <c r="T112" i="12"/>
  <c r="I112" i="12"/>
  <c r="D112" i="12"/>
  <c r="N112" i="12"/>
  <c r="V112" i="12"/>
  <c r="S112" i="12"/>
  <c r="H112" i="12"/>
  <c r="M112" i="12"/>
  <c r="R112" i="12"/>
  <c r="AB112" i="12"/>
  <c r="AA112" i="12"/>
  <c r="L112" i="12"/>
  <c r="G112" i="12"/>
  <c r="V111" i="4"/>
  <c r="AB111" i="4"/>
  <c r="M111" i="4"/>
  <c r="H111" i="4"/>
  <c r="AC111" i="4"/>
  <c r="X111" i="4"/>
  <c r="E111" i="4"/>
  <c r="O111" i="4"/>
  <c r="J111" i="4"/>
  <c r="P111" i="4"/>
  <c r="K111" i="4"/>
  <c r="F111" i="4"/>
  <c r="AA111" i="4"/>
  <c r="L111" i="4"/>
  <c r="G111" i="4"/>
  <c r="Q111" i="4"/>
  <c r="W111" i="4"/>
  <c r="R111" i="4"/>
  <c r="N111" i="4"/>
  <c r="I111" i="4"/>
  <c r="S111" i="4"/>
  <c r="Y111" i="4"/>
  <c r="T111" i="4"/>
  <c r="Z111" i="4"/>
  <c r="U111" i="4"/>
  <c r="D111" i="4"/>
  <c r="AA112" i="4"/>
  <c r="Z112" i="4"/>
  <c r="F112" i="4"/>
  <c r="N112" i="4"/>
  <c r="D112" i="4"/>
  <c r="R112" i="4"/>
  <c r="L112" i="4"/>
  <c r="AB112" i="4"/>
  <c r="H112" i="4"/>
  <c r="P112" i="4"/>
  <c r="I112" i="4"/>
  <c r="T112" i="4"/>
  <c r="S112" i="4"/>
  <c r="E112" i="4"/>
  <c r="K112" i="4"/>
  <c r="V112" i="4"/>
  <c r="O112" i="4"/>
  <c r="W112" i="4"/>
  <c r="G112" i="4"/>
  <c r="M112" i="4"/>
  <c r="U112" i="4"/>
  <c r="J112" i="4"/>
  <c r="Q112" i="4"/>
  <c r="Y112" i="4"/>
  <c r="X112" i="4"/>
  <c r="AC112" i="4"/>
  <c r="Q113" i="12"/>
  <c r="D113" i="12"/>
  <c r="T113" i="12"/>
  <c r="K113" i="12"/>
  <c r="AA113" i="12"/>
  <c r="N113" i="12"/>
  <c r="E113" i="12"/>
  <c r="U113" i="12"/>
  <c r="H113" i="12"/>
  <c r="X113" i="12"/>
  <c r="O113" i="12"/>
  <c r="R113" i="12"/>
  <c r="I113" i="12"/>
  <c r="Y113" i="12"/>
  <c r="L113" i="12"/>
  <c r="AB113" i="12"/>
  <c r="S113" i="12"/>
  <c r="F113" i="12"/>
  <c r="V113" i="12"/>
  <c r="M113" i="12"/>
  <c r="AC113" i="12"/>
  <c r="P113" i="12"/>
  <c r="G113" i="12"/>
  <c r="W113" i="12"/>
  <c r="J113" i="12"/>
  <c r="Z113" i="12"/>
  <c r="H114" i="12"/>
  <c r="Z114" i="12"/>
  <c r="G114" i="12"/>
  <c r="Y114" i="12"/>
  <c r="R114" i="12"/>
  <c r="AC114" i="12"/>
  <c r="X114" i="12"/>
  <c r="F114" i="12"/>
  <c r="S114" i="12"/>
  <c r="L114" i="12"/>
  <c r="AA114" i="12"/>
  <c r="AB114" i="12"/>
  <c r="K114" i="12"/>
  <c r="P114" i="12"/>
  <c r="J114" i="12"/>
  <c r="D114" i="12"/>
  <c r="T114" i="12"/>
  <c r="E114" i="12"/>
  <c r="U114" i="12"/>
  <c r="I114" i="12"/>
  <c r="W114" i="12"/>
  <c r="Q114" i="12"/>
  <c r="O114" i="12"/>
  <c r="N114" i="12"/>
  <c r="V114" i="12"/>
  <c r="M114" i="12"/>
  <c r="S113" i="4"/>
  <c r="T113" i="4"/>
  <c r="I113" i="4"/>
  <c r="J113" i="4"/>
  <c r="X113" i="4"/>
  <c r="U113" i="4"/>
  <c r="H113" i="4"/>
  <c r="D113" i="4"/>
  <c r="F113" i="4"/>
  <c r="AC113" i="4"/>
  <c r="Q113" i="4"/>
  <c r="R113" i="4"/>
  <c r="G113" i="4"/>
  <c r="N113" i="4"/>
  <c r="AB113" i="4"/>
  <c r="Y113" i="4"/>
  <c r="AA113" i="4"/>
  <c r="O113" i="4"/>
  <c r="P113" i="4"/>
  <c r="E113" i="4"/>
  <c r="M113" i="4"/>
  <c r="V113" i="4"/>
  <c r="K113" i="4"/>
  <c r="L113" i="4"/>
  <c r="Z113" i="4"/>
  <c r="W113" i="4"/>
  <c r="W109" i="10"/>
  <c r="D109" i="10"/>
  <c r="V109" i="10"/>
  <c r="M109" i="10"/>
  <c r="N109" i="10"/>
  <c r="U109" i="10"/>
  <c r="X109" i="10"/>
  <c r="Y109" i="10"/>
  <c r="AB109" i="10"/>
  <c r="T109" i="10"/>
  <c r="H109" i="10"/>
  <c r="Q109" i="10"/>
  <c r="G109" i="10"/>
  <c r="K109" i="10"/>
  <c r="P109" i="10"/>
  <c r="E109" i="10"/>
  <c r="R109" i="10"/>
  <c r="AA109" i="10"/>
  <c r="J109" i="10"/>
  <c r="F109" i="10"/>
  <c r="Z109" i="10"/>
  <c r="S109" i="10"/>
  <c r="O109" i="10"/>
  <c r="I109" i="10"/>
  <c r="L109" i="10"/>
  <c r="W109" i="11"/>
  <c r="I109" i="11"/>
  <c r="G109" i="11"/>
  <c r="P109" i="11"/>
  <c r="K109" i="11"/>
  <c r="E109" i="11"/>
  <c r="S109" i="11"/>
  <c r="U109" i="11"/>
  <c r="AB109" i="11"/>
  <c r="V109" i="11"/>
  <c r="H109" i="11"/>
  <c r="AA109" i="11"/>
  <c r="T109" i="11"/>
  <c r="N109" i="11"/>
  <c r="Z109" i="11"/>
  <c r="M109" i="11"/>
  <c r="L109" i="11"/>
  <c r="AC109" i="11"/>
  <c r="X109" i="11"/>
  <c r="F109" i="11"/>
  <c r="R109" i="11"/>
  <c r="O109" i="11"/>
  <c r="Q109" i="11"/>
  <c r="J109" i="11"/>
  <c r="Y109" i="11"/>
  <c r="D109" i="11"/>
  <c r="U115" i="12"/>
  <c r="K115" i="12"/>
  <c r="AA115" i="12"/>
  <c r="O115" i="12"/>
  <c r="E115" i="12"/>
  <c r="R115" i="12"/>
  <c r="Q115" i="12"/>
  <c r="X115" i="12"/>
  <c r="L115" i="12"/>
  <c r="H115" i="12"/>
  <c r="S115" i="12"/>
  <c r="I115" i="12"/>
  <c r="B116" i="12"/>
  <c r="M115" i="12"/>
  <c r="AB115" i="12"/>
  <c r="P115" i="12"/>
  <c r="F115" i="12"/>
  <c r="W115" i="12"/>
  <c r="J115" i="12"/>
  <c r="V115" i="12"/>
  <c r="G115" i="12"/>
  <c r="T115" i="12"/>
  <c r="Y115" i="12"/>
  <c r="Z115" i="12"/>
  <c r="N115" i="12"/>
  <c r="D115" i="12"/>
  <c r="W114" i="4"/>
  <c r="V114" i="4"/>
  <c r="M114" i="4"/>
  <c r="L114" i="4"/>
  <c r="D114" i="4"/>
  <c r="AA114" i="4"/>
  <c r="X114" i="4"/>
  <c r="O114" i="4"/>
  <c r="N114" i="4"/>
  <c r="E114" i="4"/>
  <c r="AC114" i="4"/>
  <c r="J114" i="4"/>
  <c r="AB114" i="4"/>
  <c r="P114" i="4"/>
  <c r="G114" i="4"/>
  <c r="F114" i="4"/>
  <c r="Y114" i="4"/>
  <c r="S114" i="4"/>
  <c r="R114" i="4"/>
  <c r="I114" i="4"/>
  <c r="H114" i="4"/>
  <c r="Z114" i="4"/>
  <c r="U114" i="4"/>
  <c r="T114" i="4"/>
  <c r="K114" i="4"/>
  <c r="Q114" i="4"/>
  <c r="P116" i="12"/>
  <c r="AC116" i="12"/>
  <c r="E116" i="12"/>
  <c r="I116" i="12"/>
  <c r="H116" i="12"/>
  <c r="N116" i="12"/>
  <c r="S116" i="12"/>
  <c r="G116" i="12"/>
  <c r="T116" i="12"/>
  <c r="Y116" i="12"/>
  <c r="AA116" i="12"/>
  <c r="B117" i="12"/>
  <c r="M116" i="12"/>
  <c r="F116" i="12"/>
  <c r="R116" i="12"/>
  <c r="L116" i="12"/>
  <c r="Z116" i="12"/>
  <c r="Q116" i="12"/>
  <c r="D116" i="12"/>
  <c r="W116" i="12"/>
  <c r="J116" i="12"/>
  <c r="AB116" i="12"/>
  <c r="O116" i="12"/>
  <c r="U116" i="12"/>
  <c r="K116" i="12"/>
  <c r="X116" i="12"/>
  <c r="V116" i="12"/>
  <c r="X115" i="4"/>
  <c r="U115" i="4"/>
  <c r="N115" i="4"/>
  <c r="K115" i="4"/>
  <c r="D115" i="4"/>
  <c r="Z115" i="4"/>
  <c r="W115" i="4"/>
  <c r="P115" i="4"/>
  <c r="M115" i="4"/>
  <c r="F115" i="4"/>
  <c r="AB115" i="4"/>
  <c r="I115" i="4"/>
  <c r="AC115" i="4"/>
  <c r="O115" i="4"/>
  <c r="H115" i="4"/>
  <c r="E115" i="4"/>
  <c r="Y115" i="4"/>
  <c r="T115" i="4"/>
  <c r="Q115" i="4"/>
  <c r="J115" i="4"/>
  <c r="G115" i="4"/>
  <c r="AA115" i="4"/>
  <c r="V115" i="4"/>
  <c r="S115" i="4"/>
  <c r="L115" i="4"/>
  <c r="R115" i="4"/>
  <c r="K110" i="11"/>
  <c r="P110" i="11"/>
  <c r="W110" i="11"/>
  <c r="E110" i="11"/>
  <c r="D110" i="11"/>
  <c r="M110" i="11"/>
  <c r="R110" i="11"/>
  <c r="Q110" i="11"/>
  <c r="AC110" i="11"/>
  <c r="Y110" i="11"/>
  <c r="F110" i="11"/>
  <c r="L110" i="11"/>
  <c r="J110" i="11"/>
  <c r="O110" i="11"/>
  <c r="I110" i="11"/>
  <c r="N110" i="11"/>
  <c r="U110" i="11"/>
  <c r="T110" i="11"/>
  <c r="AA110" i="11"/>
  <c r="H110" i="11"/>
  <c r="V110" i="11"/>
  <c r="AB110" i="11"/>
  <c r="X110" i="11"/>
  <c r="G110" i="11"/>
  <c r="S110" i="11"/>
  <c r="Z110" i="11"/>
  <c r="S110" i="10"/>
  <c r="T110" i="10"/>
  <c r="X110" i="10"/>
  <c r="F110" i="10"/>
  <c r="P110" i="10"/>
  <c r="W110" i="10"/>
  <c r="Y110" i="10"/>
  <c r="J110" i="10"/>
  <c r="O110" i="10"/>
  <c r="E110" i="10"/>
  <c r="AB110" i="10"/>
  <c r="M110" i="10"/>
  <c r="R110" i="10"/>
  <c r="Q110" i="10"/>
  <c r="AA110" i="10"/>
  <c r="L110" i="10"/>
  <c r="V110" i="10"/>
  <c r="G110" i="10"/>
  <c r="I110" i="10"/>
  <c r="K110" i="10"/>
  <c r="D110" i="10"/>
  <c r="Z110" i="10"/>
  <c r="N110" i="10"/>
  <c r="U110" i="10"/>
  <c r="H110" i="10"/>
  <c r="AC111" i="10"/>
  <c r="M111" i="10"/>
  <c r="V111" i="10"/>
  <c r="D111" i="10"/>
  <c r="AA111" i="10"/>
  <c r="F111" i="10"/>
  <c r="AB111" i="10"/>
  <c r="W111" i="10"/>
  <c r="R111" i="10"/>
  <c r="G111" i="10"/>
  <c r="H111" i="10"/>
  <c r="O111" i="10"/>
  <c r="I111" i="10"/>
  <c r="T111" i="10"/>
  <c r="K111" i="10"/>
  <c r="S111" i="10"/>
  <c r="L111" i="10"/>
  <c r="Z111" i="10"/>
  <c r="J111" i="10"/>
  <c r="N111" i="10"/>
  <c r="P111" i="10"/>
  <c r="Q111" i="10"/>
  <c r="X111" i="10"/>
  <c r="U111" i="10"/>
  <c r="E111" i="10"/>
  <c r="Y111" i="10"/>
  <c r="Q111" i="11"/>
  <c r="J111" i="11"/>
  <c r="D111" i="11"/>
  <c r="U111" i="11"/>
  <c r="N111" i="11"/>
  <c r="W111" i="11"/>
  <c r="V111" i="11"/>
  <c r="AC111" i="11"/>
  <c r="I111" i="11"/>
  <c r="P111" i="11"/>
  <c r="O111" i="11"/>
  <c r="X111" i="11"/>
  <c r="R111" i="11"/>
  <c r="F111" i="11"/>
  <c r="AB111" i="11"/>
  <c r="H111" i="11"/>
  <c r="Y111" i="11"/>
  <c r="S111" i="11"/>
  <c r="L111" i="11"/>
  <c r="K111" i="11"/>
  <c r="E111" i="11"/>
  <c r="AA111" i="11"/>
  <c r="Z111" i="11"/>
  <c r="T111" i="11"/>
  <c r="M111" i="11"/>
  <c r="G111" i="11"/>
  <c r="X116" i="4"/>
  <c r="S116" i="4"/>
  <c r="N116" i="4"/>
  <c r="I116" i="4"/>
  <c r="F116" i="4"/>
  <c r="Z116" i="4"/>
  <c r="E116" i="4"/>
  <c r="AA116" i="4"/>
  <c r="V116" i="4"/>
  <c r="Q116" i="4"/>
  <c r="L116" i="4"/>
  <c r="G116" i="4"/>
  <c r="M116" i="4"/>
  <c r="J116" i="4"/>
  <c r="D116" i="4"/>
  <c r="Y116" i="4"/>
  <c r="T116" i="4"/>
  <c r="O116" i="4"/>
  <c r="U116" i="4"/>
  <c r="P116" i="4"/>
  <c r="K116" i="4"/>
  <c r="H116" i="4"/>
  <c r="AB116" i="4"/>
  <c r="W116" i="4"/>
  <c r="R116" i="4"/>
  <c r="X117" i="12"/>
  <c r="AB117" i="12"/>
  <c r="E117" i="12"/>
  <c r="R117" i="12"/>
  <c r="I117" i="12"/>
  <c r="Y117" i="12"/>
  <c r="O117" i="12"/>
  <c r="V117" i="12"/>
  <c r="S117" i="12"/>
  <c r="N117" i="12"/>
  <c r="H117" i="12"/>
  <c r="L117" i="12"/>
  <c r="AC117" i="12"/>
  <c r="B118" i="12"/>
  <c r="F117" i="12"/>
  <c r="Q117" i="12"/>
  <c r="M117" i="12"/>
  <c r="Z117" i="12"/>
  <c r="P117" i="12"/>
  <c r="G117" i="12"/>
  <c r="T117" i="12"/>
  <c r="J117" i="12"/>
  <c r="AA117" i="12"/>
  <c r="W117" i="12"/>
  <c r="D117" i="12"/>
  <c r="U117" i="12"/>
  <c r="K117" i="12"/>
  <c r="G118" i="12"/>
  <c r="W118" i="12"/>
  <c r="T118" i="12"/>
  <c r="AB118" i="12"/>
  <c r="M118" i="12"/>
  <c r="F118" i="12"/>
  <c r="U118" i="12"/>
  <c r="R118" i="12"/>
  <c r="AA118" i="12"/>
  <c r="L118" i="12"/>
  <c r="E118" i="12"/>
  <c r="S118" i="12"/>
  <c r="N118" i="12"/>
  <c r="Z118" i="12"/>
  <c r="K118" i="12"/>
  <c r="D118" i="12"/>
  <c r="Q118" i="12"/>
  <c r="I118" i="12"/>
  <c r="Y118" i="12"/>
  <c r="J118" i="12"/>
  <c r="B119" i="12"/>
  <c r="P118" i="12"/>
  <c r="H118" i="12"/>
  <c r="X118" i="12"/>
  <c r="V118" i="12"/>
  <c r="AC118" i="12"/>
  <c r="O118" i="12"/>
  <c r="V112" i="11"/>
  <c r="L112" i="11"/>
  <c r="AB112" i="11"/>
  <c r="AA112" i="11"/>
  <c r="S112" i="11"/>
  <c r="N112" i="11"/>
  <c r="I112" i="11"/>
  <c r="Q112" i="11"/>
  <c r="J112" i="11"/>
  <c r="D112" i="11"/>
  <c r="P112" i="11"/>
  <c r="H112" i="11"/>
  <c r="O112" i="11"/>
  <c r="T112" i="11"/>
  <c r="Z112" i="11"/>
  <c r="U112" i="11"/>
  <c r="F112" i="11"/>
  <c r="AC112" i="11"/>
  <c r="X112" i="11"/>
  <c r="G112" i="11"/>
  <c r="Y112" i="11"/>
  <c r="K112" i="11"/>
  <c r="R112" i="11"/>
  <c r="M112" i="11"/>
  <c r="E112" i="11"/>
  <c r="W112" i="11"/>
  <c r="O117" i="4"/>
  <c r="H117" i="4"/>
  <c r="E117" i="4"/>
  <c r="Y117" i="4"/>
  <c r="T117" i="4"/>
  <c r="Q117" i="4"/>
  <c r="J117" i="4"/>
  <c r="G117" i="4"/>
  <c r="AA117" i="4"/>
  <c r="V117" i="4"/>
  <c r="AB117" i="4"/>
  <c r="W117" i="4"/>
  <c r="R117" i="4"/>
  <c r="B118" i="4"/>
  <c r="X117" i="4"/>
  <c r="S117" i="4"/>
  <c r="N117" i="4"/>
  <c r="K117" i="4"/>
  <c r="D117" i="4"/>
  <c r="Z117" i="4"/>
  <c r="U117" i="4"/>
  <c r="P117" i="4"/>
  <c r="M117" i="4"/>
  <c r="F117" i="4"/>
  <c r="L117" i="4"/>
  <c r="I117" i="4"/>
  <c r="T112" i="10"/>
  <c r="V112" i="10"/>
  <c r="I112" i="10"/>
  <c r="R112" i="10"/>
  <c r="Z112" i="10"/>
  <c r="S112" i="10"/>
  <c r="H112" i="10"/>
  <c r="M112" i="10"/>
  <c r="O112" i="10"/>
  <c r="E112" i="10"/>
  <c r="G112" i="10"/>
  <c r="U112" i="10"/>
  <c r="D112" i="10"/>
  <c r="W112" i="10"/>
  <c r="P112" i="10"/>
  <c r="K112" i="10"/>
  <c r="Q112" i="10"/>
  <c r="AA112" i="10"/>
  <c r="X112" i="10"/>
  <c r="Y112" i="10"/>
  <c r="L112" i="10"/>
  <c r="J112" i="10"/>
  <c r="AB112" i="10"/>
  <c r="F112" i="10"/>
  <c r="N112" i="10"/>
  <c r="Q113" i="10"/>
  <c r="D113" i="10"/>
  <c r="R113" i="10"/>
  <c r="E113" i="10"/>
  <c r="W113" i="10"/>
  <c r="J113" i="10"/>
  <c r="AC113" i="10"/>
  <c r="P113" i="10"/>
  <c r="H113" i="10"/>
  <c r="V113" i="10"/>
  <c r="AB113" i="10"/>
  <c r="T113" i="10"/>
  <c r="L113" i="10"/>
  <c r="Y113" i="10"/>
  <c r="U113" i="10"/>
  <c r="K113" i="10"/>
  <c r="X113" i="10"/>
  <c r="M113" i="10"/>
  <c r="G113" i="10"/>
  <c r="F113" i="10"/>
  <c r="S113" i="10"/>
  <c r="Z113" i="10"/>
  <c r="N113" i="10"/>
  <c r="I113" i="10"/>
  <c r="AA113" i="10"/>
  <c r="O113" i="10"/>
  <c r="F113" i="11"/>
  <c r="E113" i="11"/>
  <c r="R113" i="11"/>
  <c r="K113" i="11"/>
  <c r="T113" i="11"/>
  <c r="O113" i="11"/>
  <c r="N113" i="11"/>
  <c r="Z113" i="11"/>
  <c r="X113" i="11"/>
  <c r="J113" i="11"/>
  <c r="H113" i="11"/>
  <c r="Q113" i="11"/>
  <c r="P113" i="11"/>
  <c r="U113" i="11"/>
  <c r="G113" i="11"/>
  <c r="L113" i="11"/>
  <c r="W113" i="11"/>
  <c r="I113" i="11"/>
  <c r="Y113" i="11"/>
  <c r="M113" i="11"/>
  <c r="D113" i="11"/>
  <c r="AB113" i="11"/>
  <c r="AA113" i="11"/>
  <c r="V113" i="11"/>
  <c r="S113" i="11"/>
  <c r="J119" i="12"/>
  <c r="Z119" i="12"/>
  <c r="Q119" i="12"/>
  <c r="E119" i="12"/>
  <c r="T119" i="12"/>
  <c r="K119" i="12"/>
  <c r="AA119" i="12"/>
  <c r="N119" i="12"/>
  <c r="I119" i="12"/>
  <c r="U119" i="12"/>
  <c r="H119" i="12"/>
  <c r="X119" i="12"/>
  <c r="O119" i="12"/>
  <c r="B120" i="12"/>
  <c r="R119" i="12"/>
  <c r="F119" i="12"/>
  <c r="Y119" i="12"/>
  <c r="L119" i="12"/>
  <c r="AB119" i="12"/>
  <c r="S119" i="12"/>
  <c r="G119" i="12"/>
  <c r="V119" i="12"/>
  <c r="M119" i="12"/>
  <c r="AC119" i="12"/>
  <c r="P119" i="12"/>
  <c r="D119" i="12"/>
  <c r="W119" i="12"/>
  <c r="H118" i="4"/>
  <c r="N118" i="4"/>
  <c r="W118" i="4"/>
  <c r="T118" i="4"/>
  <c r="Q118" i="4"/>
  <c r="O118" i="4"/>
  <c r="I118" i="4"/>
  <c r="R118" i="4"/>
  <c r="L118" i="4"/>
  <c r="E118" i="4"/>
  <c r="F118" i="4"/>
  <c r="X118" i="4"/>
  <c r="S118" i="4"/>
  <c r="B119" i="4"/>
  <c r="AC118" i="4"/>
  <c r="AA118" i="4"/>
  <c r="G118" i="4"/>
  <c r="P118" i="4"/>
  <c r="J118" i="4"/>
  <c r="AB118" i="4"/>
  <c r="V118" i="4"/>
  <c r="M118" i="4"/>
  <c r="U118" i="4"/>
  <c r="D118" i="4"/>
  <c r="K118" i="4"/>
  <c r="Z118" i="4"/>
  <c r="Y118" i="4"/>
  <c r="N119" i="4"/>
  <c r="K119" i="4"/>
  <c r="R119" i="4"/>
  <c r="X119" i="4"/>
  <c r="L119" i="4"/>
  <c r="Q119" i="4"/>
  <c r="V119" i="4"/>
  <c r="J119" i="4"/>
  <c r="Z119" i="4"/>
  <c r="O119" i="4"/>
  <c r="P119" i="4"/>
  <c r="T119" i="4"/>
  <c r="F119" i="4"/>
  <c r="E119" i="4"/>
  <c r="S119" i="4"/>
  <c r="I119" i="4"/>
  <c r="W119" i="4"/>
  <c r="AC119" i="4"/>
  <c r="H119" i="4"/>
  <c r="M119" i="4"/>
  <c r="AA119" i="4"/>
  <c r="AB119" i="4"/>
  <c r="D119" i="4"/>
  <c r="G119" i="4"/>
  <c r="U119" i="4"/>
  <c r="Y119" i="4"/>
  <c r="B120" i="4"/>
  <c r="S114" i="11"/>
  <c r="V114" i="11"/>
  <c r="O114" i="11"/>
  <c r="I114" i="11"/>
  <c r="J114" i="11"/>
  <c r="AB114" i="11"/>
  <c r="T114" i="11"/>
  <c r="AC114" i="11"/>
  <c r="U114" i="11"/>
  <c r="L114" i="11"/>
  <c r="Q114" i="11"/>
  <c r="K114" i="11"/>
  <c r="AA114" i="11"/>
  <c r="F114" i="11"/>
  <c r="X114" i="11"/>
  <c r="P114" i="11"/>
  <c r="W114" i="11"/>
  <c r="N114" i="11"/>
  <c r="D114" i="11"/>
  <c r="M114" i="11"/>
  <c r="G114" i="11"/>
  <c r="H114" i="11"/>
  <c r="Z114" i="11"/>
  <c r="R114" i="11"/>
  <c r="Y114" i="11"/>
  <c r="E114" i="11"/>
  <c r="O114" i="10"/>
  <c r="X114" i="10"/>
  <c r="Q114" i="10"/>
  <c r="J114" i="10"/>
  <c r="AB114" i="10"/>
  <c r="W114" i="10"/>
  <c r="S114" i="10"/>
  <c r="G114" i="10"/>
  <c r="AC114" i="10"/>
  <c r="I114" i="10"/>
  <c r="H114" i="10"/>
  <c r="R114" i="10"/>
  <c r="U114" i="10"/>
  <c r="L114" i="10"/>
  <c r="K114" i="10"/>
  <c r="N114" i="10"/>
  <c r="D114" i="10"/>
  <c r="Y114" i="10"/>
  <c r="F114" i="10"/>
  <c r="P114" i="10"/>
  <c r="T114" i="10"/>
  <c r="Z114" i="10"/>
  <c r="V114" i="10"/>
  <c r="M114" i="10"/>
  <c r="E114" i="10"/>
  <c r="AA114" i="10"/>
  <c r="K120" i="12"/>
  <c r="AB120" i="12"/>
  <c r="P120" i="12"/>
  <c r="B121" i="12"/>
  <c r="U120" i="12"/>
  <c r="J120" i="12"/>
  <c r="AA120" i="12"/>
  <c r="O120" i="12"/>
  <c r="Y120" i="12"/>
  <c r="T120" i="12"/>
  <c r="I120" i="12"/>
  <c r="Z120" i="12"/>
  <c r="N120" i="12"/>
  <c r="E120" i="12"/>
  <c r="S120" i="12"/>
  <c r="H120" i="12"/>
  <c r="X120" i="12"/>
  <c r="M120" i="12"/>
  <c r="D120" i="12"/>
  <c r="R120" i="12"/>
  <c r="G120" i="12"/>
  <c r="W120" i="12"/>
  <c r="L120" i="12"/>
  <c r="AC120" i="12"/>
  <c r="Q120" i="12"/>
  <c r="F120" i="12"/>
  <c r="V120" i="12"/>
  <c r="G121" i="12"/>
  <c r="W121" i="12"/>
  <c r="J121" i="12"/>
  <c r="Z121" i="12"/>
  <c r="Q121" i="12"/>
  <c r="D121" i="12"/>
  <c r="T121" i="12"/>
  <c r="K121" i="12"/>
  <c r="AA121" i="12"/>
  <c r="N121" i="12"/>
  <c r="E121" i="12"/>
  <c r="U121" i="12"/>
  <c r="H121" i="12"/>
  <c r="X121" i="12"/>
  <c r="O121" i="12"/>
  <c r="B122" i="12"/>
  <c r="R121" i="12"/>
  <c r="I121" i="12"/>
  <c r="Y121" i="12"/>
  <c r="L121" i="12"/>
  <c r="AB121" i="12"/>
  <c r="S121" i="12"/>
  <c r="F121" i="12"/>
  <c r="V121" i="12"/>
  <c r="M121" i="12"/>
  <c r="AC121" i="12"/>
  <c r="P121" i="12"/>
  <c r="T115" i="10"/>
  <c r="D115" i="10"/>
  <c r="F115" i="10"/>
  <c r="W115" i="10"/>
  <c r="R115" i="10"/>
  <c r="Y115" i="10"/>
  <c r="S115" i="10"/>
  <c r="O115" i="10"/>
  <c r="N115" i="10"/>
  <c r="L115" i="10"/>
  <c r="J115" i="10"/>
  <c r="AB115" i="10"/>
  <c r="K115" i="10"/>
  <c r="X115" i="10"/>
  <c r="V115" i="10"/>
  <c r="I115" i="10"/>
  <c r="E115" i="10"/>
  <c r="AA115" i="10"/>
  <c r="Z115" i="10"/>
  <c r="G115" i="10"/>
  <c r="M115" i="10"/>
  <c r="Q115" i="10"/>
  <c r="H115" i="10"/>
  <c r="P115" i="10"/>
  <c r="U115" i="10"/>
  <c r="E115" i="11"/>
  <c r="J115" i="11"/>
  <c r="O115" i="11"/>
  <c r="T115" i="11"/>
  <c r="Y115" i="11"/>
  <c r="H115" i="11"/>
  <c r="M115" i="11"/>
  <c r="R115" i="11"/>
  <c r="W115" i="11"/>
  <c r="AB115" i="11"/>
  <c r="F115" i="11"/>
  <c r="K115" i="11"/>
  <c r="P115" i="11"/>
  <c r="U115" i="11"/>
  <c r="Z115" i="11"/>
  <c r="D115" i="11"/>
  <c r="I115" i="11"/>
  <c r="N115" i="11"/>
  <c r="S115" i="11"/>
  <c r="X115" i="11"/>
  <c r="AC115" i="11"/>
  <c r="G115" i="11"/>
  <c r="L115" i="11"/>
  <c r="Q115" i="11"/>
  <c r="V115" i="11"/>
  <c r="AA115" i="11"/>
  <c r="G120" i="4"/>
  <c r="S120" i="4"/>
  <c r="Y120" i="4"/>
  <c r="V120" i="4"/>
  <c r="O120" i="4"/>
  <c r="L120" i="4"/>
  <c r="E120" i="4"/>
  <c r="AA120" i="4"/>
  <c r="X120" i="4"/>
  <c r="Q120" i="4"/>
  <c r="N120" i="4"/>
  <c r="T120" i="4"/>
  <c r="Z120" i="4"/>
  <c r="B121" i="4"/>
  <c r="M120" i="4"/>
  <c r="P120" i="4"/>
  <c r="I120" i="4"/>
  <c r="F120" i="4"/>
  <c r="AB120" i="4"/>
  <c r="U120" i="4"/>
  <c r="R120" i="4"/>
  <c r="K120" i="4"/>
  <c r="H120" i="4"/>
  <c r="D120" i="4"/>
  <c r="W120" i="4"/>
  <c r="AC120" i="4"/>
  <c r="J120" i="4"/>
  <c r="T121" i="4"/>
  <c r="U121" i="4"/>
  <c r="P121" i="4"/>
  <c r="AB121" i="4"/>
  <c r="M121" i="4"/>
  <c r="N121" i="4"/>
  <c r="O121" i="4"/>
  <c r="J121" i="4"/>
  <c r="E121" i="4"/>
  <c r="AC121" i="4"/>
  <c r="F121" i="4"/>
  <c r="Q121" i="4"/>
  <c r="R121" i="4"/>
  <c r="K121" i="4"/>
  <c r="AA121" i="4"/>
  <c r="H121" i="4"/>
  <c r="S121" i="4"/>
  <c r="D121" i="4"/>
  <c r="V121" i="4"/>
  <c r="Y121" i="4"/>
  <c r="L121" i="4"/>
  <c r="I121" i="4"/>
  <c r="W121" i="4"/>
  <c r="X121" i="4"/>
  <c r="G121" i="4"/>
  <c r="Z121" i="4"/>
  <c r="B122" i="4"/>
  <c r="R116" i="11"/>
  <c r="S116" i="11"/>
  <c r="AB116" i="11"/>
  <c r="F116" i="11"/>
  <c r="U116" i="11"/>
  <c r="P116" i="11"/>
  <c r="O116" i="11"/>
  <c r="Z116" i="11"/>
  <c r="D116" i="11"/>
  <c r="Q116" i="11"/>
  <c r="N116" i="11"/>
  <c r="K116" i="11"/>
  <c r="X116" i="11"/>
  <c r="M116" i="11"/>
  <c r="L116" i="11"/>
  <c r="G116" i="11"/>
  <c r="V116" i="11"/>
  <c r="AA116" i="11"/>
  <c r="I116" i="11"/>
  <c r="J116" i="11"/>
  <c r="T116" i="11"/>
  <c r="W116" i="11"/>
  <c r="E116" i="11"/>
  <c r="H116" i="11"/>
  <c r="Y116" i="11"/>
  <c r="Z116" i="10"/>
  <c r="U116" i="10"/>
  <c r="AB116" i="10"/>
  <c r="T116" i="10"/>
  <c r="N116" i="10"/>
  <c r="V116" i="10"/>
  <c r="F116" i="10"/>
  <c r="O116" i="10"/>
  <c r="H116" i="10"/>
  <c r="W116" i="10"/>
  <c r="E116" i="10"/>
  <c r="L116" i="10"/>
  <c r="P116" i="10"/>
  <c r="Y116" i="10"/>
  <c r="D116" i="10"/>
  <c r="M116" i="10"/>
  <c r="Q116" i="10"/>
  <c r="J116" i="10"/>
  <c r="S116" i="10"/>
  <c r="G116" i="10"/>
  <c r="R116" i="10"/>
  <c r="I116" i="10"/>
  <c r="AA116" i="10"/>
  <c r="K116" i="10"/>
  <c r="AC116" i="10"/>
  <c r="X116" i="10"/>
  <c r="M122" i="12"/>
  <c r="G122" i="12"/>
  <c r="S122" i="12"/>
  <c r="AB122" i="12"/>
  <c r="X122" i="12"/>
  <c r="K122" i="12"/>
  <c r="E122" i="12"/>
  <c r="R122" i="12"/>
  <c r="N122" i="12"/>
  <c r="W122" i="12"/>
  <c r="H122" i="12"/>
  <c r="D122" i="12"/>
  <c r="Q122" i="12"/>
  <c r="L122" i="12"/>
  <c r="V122" i="12"/>
  <c r="F122" i="12"/>
  <c r="AA122" i="12"/>
  <c r="P122" i="12"/>
  <c r="J122" i="12"/>
  <c r="U122" i="12"/>
  <c r="B123" i="12"/>
  <c r="Z122" i="12"/>
  <c r="O122" i="12"/>
  <c r="I122" i="12"/>
  <c r="T122" i="12"/>
  <c r="AC122" i="12"/>
  <c r="Y122" i="12"/>
  <c r="I117" i="10"/>
  <c r="AC117" i="10"/>
  <c r="G117" i="10"/>
  <c r="U117" i="10"/>
  <c r="F117" i="10"/>
  <c r="V117" i="10"/>
  <c r="AA117" i="10"/>
  <c r="L117" i="10"/>
  <c r="X117" i="10"/>
  <c r="D117" i="10"/>
  <c r="M117" i="10"/>
  <c r="R117" i="10"/>
  <c r="Z117" i="10"/>
  <c r="J117" i="10"/>
  <c r="P117" i="10"/>
  <c r="AB117" i="10"/>
  <c r="Y117" i="10"/>
  <c r="K117" i="10"/>
  <c r="Q117" i="10"/>
  <c r="H117" i="10"/>
  <c r="S117" i="10"/>
  <c r="W117" i="10"/>
  <c r="N117" i="10"/>
  <c r="E117" i="10"/>
  <c r="O117" i="10"/>
  <c r="T117" i="10"/>
  <c r="N117" i="11"/>
  <c r="S117" i="11"/>
  <c r="AA117" i="11"/>
  <c r="G117" i="11"/>
  <c r="J117" i="11"/>
  <c r="Q117" i="11"/>
  <c r="W117" i="11"/>
  <c r="M117" i="11"/>
  <c r="E117" i="11"/>
  <c r="Z117" i="11"/>
  <c r="O117" i="11"/>
  <c r="T117" i="11"/>
  <c r="I117" i="11"/>
  <c r="V117" i="11"/>
  <c r="L117" i="11"/>
  <c r="R117" i="11"/>
  <c r="Y117" i="11"/>
  <c r="AB117" i="11"/>
  <c r="F117" i="11"/>
  <c r="U117" i="11"/>
  <c r="P117" i="11"/>
  <c r="H117" i="11"/>
  <c r="K117" i="11"/>
  <c r="D117" i="11"/>
  <c r="X117" i="11"/>
  <c r="T122" i="4"/>
  <c r="M122" i="4"/>
  <c r="J122" i="4"/>
  <c r="P122" i="4"/>
  <c r="I122" i="4"/>
  <c r="F122" i="4"/>
  <c r="AB122" i="4"/>
  <c r="U122" i="4"/>
  <c r="R122" i="4"/>
  <c r="K122" i="4"/>
  <c r="H122" i="4"/>
  <c r="D122" i="4"/>
  <c r="W122" i="4"/>
  <c r="G122" i="4"/>
  <c r="AC122" i="4"/>
  <c r="Z122" i="4"/>
  <c r="S122" i="4"/>
  <c r="Y122" i="4"/>
  <c r="V122" i="4"/>
  <c r="O122" i="4"/>
  <c r="L122" i="4"/>
  <c r="E122" i="4"/>
  <c r="AA122" i="4"/>
  <c r="X122" i="4"/>
  <c r="Q122" i="4"/>
  <c r="N122" i="4"/>
  <c r="B123" i="4"/>
  <c r="K123" i="12"/>
  <c r="M123" i="12"/>
  <c r="N123" i="12"/>
  <c r="P123" i="12"/>
  <c r="L123" i="12"/>
  <c r="H123" i="12"/>
  <c r="J123" i="12"/>
  <c r="O123" i="12"/>
  <c r="B124" i="12"/>
  <c r="D123" i="12"/>
  <c r="I123" i="12"/>
  <c r="U123" i="12"/>
  <c r="G123" i="12"/>
  <c r="AB123" i="12"/>
  <c r="E123" i="12"/>
  <c r="F123" i="12"/>
  <c r="V123" i="12"/>
  <c r="X123" i="12"/>
  <c r="AC123" i="12"/>
  <c r="AA123" i="12"/>
  <c r="R123" i="12"/>
  <c r="W123" i="12"/>
  <c r="Y123" i="12"/>
  <c r="Z123" i="12"/>
  <c r="Q123" i="12"/>
  <c r="S123" i="12"/>
  <c r="T123" i="12"/>
  <c r="W123" i="4"/>
  <c r="B124" i="4"/>
  <c r="AC123" i="4"/>
  <c r="X123" i="4"/>
  <c r="S123" i="4"/>
  <c r="P123" i="4"/>
  <c r="M123" i="4"/>
  <c r="R123" i="4"/>
  <c r="G123" i="4"/>
  <c r="L123" i="4"/>
  <c r="E123" i="4"/>
  <c r="D123" i="4"/>
  <c r="N123" i="4"/>
  <c r="T123" i="4"/>
  <c r="F123" i="4"/>
  <c r="Z123" i="4"/>
  <c r="I123" i="4"/>
  <c r="V123" i="4"/>
  <c r="AB123" i="4"/>
  <c r="Y123" i="4"/>
  <c r="H123" i="4"/>
  <c r="O123" i="4"/>
  <c r="AA123" i="4"/>
  <c r="U123" i="4"/>
  <c r="Q123" i="4"/>
  <c r="J123" i="4"/>
  <c r="K123" i="4"/>
  <c r="N118" i="10"/>
  <c r="U118" i="10"/>
  <c r="F118" i="10"/>
  <c r="AA118" i="10"/>
  <c r="X118" i="10"/>
  <c r="H118" i="10"/>
  <c r="R118" i="10"/>
  <c r="K118" i="10"/>
  <c r="D118" i="10"/>
  <c r="AC118" i="10"/>
  <c r="L118" i="10"/>
  <c r="J118" i="10"/>
  <c r="E118" i="10"/>
  <c r="Z118" i="10"/>
  <c r="W118" i="10"/>
  <c r="T118" i="10"/>
  <c r="Y118" i="10"/>
  <c r="I118" i="10"/>
  <c r="Q118" i="10"/>
  <c r="AB118" i="10"/>
  <c r="O118" i="10"/>
  <c r="S118" i="10"/>
  <c r="P118" i="10"/>
  <c r="V118" i="10"/>
  <c r="G118" i="10"/>
  <c r="M118" i="10"/>
  <c r="AC124" i="12"/>
  <c r="AA124" i="12"/>
  <c r="P124" i="12"/>
  <c r="V124" i="12"/>
  <c r="E124" i="12"/>
  <c r="U124" i="12"/>
  <c r="R124" i="12"/>
  <c r="G124" i="12"/>
  <c r="M124" i="12"/>
  <c r="T124" i="12"/>
  <c r="W124" i="12"/>
  <c r="I124" i="12"/>
  <c r="F124" i="12"/>
  <c r="B125" i="12"/>
  <c r="K124" i="12"/>
  <c r="Q124" i="12"/>
  <c r="X124" i="12"/>
  <c r="S124" i="12"/>
  <c r="H124" i="12"/>
  <c r="J124" i="12"/>
  <c r="Z124" i="12"/>
  <c r="O124" i="12"/>
  <c r="L124" i="12"/>
  <c r="Y124" i="12"/>
  <c r="AB124" i="12"/>
  <c r="D124" i="12"/>
  <c r="N124" i="12"/>
  <c r="E118" i="11"/>
  <c r="H118" i="11"/>
  <c r="O118" i="11"/>
  <c r="R118" i="11"/>
  <c r="Y118" i="11"/>
  <c r="AB118" i="11"/>
  <c r="F118" i="11"/>
  <c r="M118" i="11"/>
  <c r="P118" i="11"/>
  <c r="W118" i="11"/>
  <c r="Z118" i="11"/>
  <c r="D118" i="11"/>
  <c r="K118" i="11"/>
  <c r="N118" i="11"/>
  <c r="U118" i="11"/>
  <c r="X118" i="11"/>
  <c r="I118" i="11"/>
  <c r="L118" i="11"/>
  <c r="S118" i="11"/>
  <c r="V118" i="11"/>
  <c r="G118" i="11"/>
  <c r="J118" i="11"/>
  <c r="Q118" i="11"/>
  <c r="T118" i="11"/>
  <c r="AA118" i="11"/>
  <c r="W119" i="11"/>
  <c r="AB119" i="11"/>
  <c r="F119" i="11"/>
  <c r="K119" i="11"/>
  <c r="P119" i="11"/>
  <c r="U119" i="11"/>
  <c r="Z119" i="11"/>
  <c r="D119" i="11"/>
  <c r="I119" i="11"/>
  <c r="N119" i="11"/>
  <c r="S119" i="11"/>
  <c r="X119" i="11"/>
  <c r="AC119" i="11"/>
  <c r="G119" i="11"/>
  <c r="L119" i="11"/>
  <c r="Q119" i="11"/>
  <c r="V119" i="11"/>
  <c r="AA119" i="11"/>
  <c r="E119" i="11"/>
  <c r="J119" i="11"/>
  <c r="O119" i="11"/>
  <c r="T119" i="11"/>
  <c r="Y119" i="11"/>
  <c r="H119" i="11"/>
  <c r="M119" i="11"/>
  <c r="R119" i="11"/>
  <c r="H125" i="12"/>
  <c r="V125" i="12"/>
  <c r="Q125" i="12"/>
  <c r="Z125" i="12"/>
  <c r="K125" i="12"/>
  <c r="T125" i="12"/>
  <c r="AC125" i="12"/>
  <c r="J125" i="12"/>
  <c r="F125" i="12"/>
  <c r="D125" i="12"/>
  <c r="AB125" i="12"/>
  <c r="U125" i="12"/>
  <c r="X125" i="12"/>
  <c r="AA125" i="12"/>
  <c r="G125" i="12"/>
  <c r="I125" i="12"/>
  <c r="O125" i="12"/>
  <c r="P125" i="12"/>
  <c r="L125" i="12"/>
  <c r="M125" i="12"/>
  <c r="B126" i="12"/>
  <c r="E125" i="12"/>
  <c r="Y125" i="12"/>
  <c r="S125" i="12"/>
  <c r="W125" i="12"/>
  <c r="N125" i="12"/>
  <c r="R125" i="12"/>
  <c r="R119" i="10"/>
  <c r="Q119" i="10"/>
  <c r="J119" i="10"/>
  <c r="M119" i="10"/>
  <c r="T119" i="10"/>
  <c r="P119" i="10"/>
  <c r="U119" i="10"/>
  <c r="O119" i="10"/>
  <c r="H119" i="10"/>
  <c r="I119" i="10"/>
  <c r="W119" i="10"/>
  <c r="V119" i="10"/>
  <c r="N119" i="10"/>
  <c r="G119" i="10"/>
  <c r="AA119" i="10"/>
  <c r="L119" i="10"/>
  <c r="X119" i="10"/>
  <c r="E119" i="10"/>
  <c r="Z119" i="10"/>
  <c r="D119" i="10"/>
  <c r="F119" i="10"/>
  <c r="AB119" i="10"/>
  <c r="S119" i="10"/>
  <c r="K119" i="10"/>
  <c r="Y119" i="10"/>
  <c r="U124" i="4"/>
  <c r="R124" i="4"/>
  <c r="K124" i="4"/>
  <c r="H124" i="4"/>
  <c r="D124" i="4"/>
  <c r="W124" i="4"/>
  <c r="T124" i="4"/>
  <c r="M124" i="4"/>
  <c r="J124" i="4"/>
  <c r="B125" i="4"/>
  <c r="Y124" i="4"/>
  <c r="V124" i="4"/>
  <c r="O124" i="4"/>
  <c r="L124" i="4"/>
  <c r="E124" i="4"/>
  <c r="AA124" i="4"/>
  <c r="X124" i="4"/>
  <c r="Q124" i="4"/>
  <c r="N124" i="4"/>
  <c r="G124" i="4"/>
  <c r="AC124" i="4"/>
  <c r="Z124" i="4"/>
  <c r="S124" i="4"/>
  <c r="P124" i="4"/>
  <c r="I124" i="4"/>
  <c r="F124" i="4"/>
  <c r="AB124" i="4"/>
  <c r="Q125" i="4"/>
  <c r="L125" i="4"/>
  <c r="G125" i="4"/>
  <c r="D125" i="4"/>
  <c r="V125" i="4"/>
  <c r="S125" i="4"/>
  <c r="N125" i="4"/>
  <c r="I125" i="4"/>
  <c r="B126" i="4"/>
  <c r="AC125" i="4"/>
  <c r="O125" i="4"/>
  <c r="J125" i="4"/>
  <c r="P125" i="4"/>
  <c r="F125" i="4"/>
  <c r="Z125" i="4"/>
  <c r="Y125" i="4"/>
  <c r="R125" i="4"/>
  <c r="M125" i="4"/>
  <c r="H125" i="4"/>
  <c r="AB125" i="4"/>
  <c r="AA125" i="4"/>
  <c r="T125" i="4"/>
  <c r="E125" i="4"/>
  <c r="W125" i="4"/>
  <c r="X125" i="4"/>
  <c r="U125" i="4"/>
  <c r="K125" i="4"/>
  <c r="S120" i="10"/>
  <c r="I120" i="10"/>
  <c r="P120" i="10"/>
  <c r="V120" i="10"/>
  <c r="AC120" i="10"/>
  <c r="X120" i="10"/>
  <c r="O120" i="10"/>
  <c r="AB120" i="10"/>
  <c r="U120" i="10"/>
  <c r="N120" i="10"/>
  <c r="G120" i="10"/>
  <c r="AA120" i="10"/>
  <c r="T120" i="10"/>
  <c r="M120" i="10"/>
  <c r="F120" i="10"/>
  <c r="Z120" i="10"/>
  <c r="H120" i="10"/>
  <c r="L120" i="10"/>
  <c r="E120" i="10"/>
  <c r="Y120" i="10"/>
  <c r="R120" i="10"/>
  <c r="K120" i="10"/>
  <c r="D120" i="10"/>
  <c r="J120" i="10"/>
  <c r="Q120" i="10"/>
  <c r="W120" i="10"/>
  <c r="T126" i="12"/>
  <c r="I126" i="12"/>
  <c r="Y126" i="12"/>
  <c r="N126" i="12"/>
  <c r="AC126" i="12"/>
  <c r="S126" i="12"/>
  <c r="H126" i="12"/>
  <c r="X126" i="12"/>
  <c r="M126" i="12"/>
  <c r="B127" i="12"/>
  <c r="R126" i="12"/>
  <c r="G126" i="12"/>
  <c r="W126" i="12"/>
  <c r="L126" i="12"/>
  <c r="AB126" i="12"/>
  <c r="Q126" i="12"/>
  <c r="F126" i="12"/>
  <c r="V126" i="12"/>
  <c r="K126" i="12"/>
  <c r="AA126" i="12"/>
  <c r="P126" i="12"/>
  <c r="E126" i="12"/>
  <c r="U126" i="12"/>
  <c r="J126" i="12"/>
  <c r="Z126" i="12"/>
  <c r="O126" i="12"/>
  <c r="D126" i="12"/>
  <c r="W120" i="11"/>
  <c r="Z120" i="11"/>
  <c r="D120" i="11"/>
  <c r="K120" i="11"/>
  <c r="N120" i="11"/>
  <c r="U120" i="11"/>
  <c r="X120" i="11"/>
  <c r="I120" i="11"/>
  <c r="L120" i="11"/>
  <c r="S120" i="11"/>
  <c r="V120" i="11"/>
  <c r="AC120" i="11"/>
  <c r="G120" i="11"/>
  <c r="J120" i="11"/>
  <c r="Q120" i="11"/>
  <c r="T120" i="11"/>
  <c r="AA120" i="11"/>
  <c r="E120" i="11"/>
  <c r="H120" i="11"/>
  <c r="O120" i="11"/>
  <c r="R120" i="11"/>
  <c r="Y120" i="11"/>
  <c r="AB120" i="11"/>
  <c r="F120" i="11"/>
  <c r="M120" i="11"/>
  <c r="P120" i="11"/>
  <c r="AB121" i="11"/>
  <c r="F121" i="11"/>
  <c r="K121" i="11"/>
  <c r="P121" i="11"/>
  <c r="U121" i="11"/>
  <c r="Z121" i="11"/>
  <c r="D121" i="11"/>
  <c r="I121" i="11"/>
  <c r="N121" i="11"/>
  <c r="S121" i="11"/>
  <c r="X121" i="11"/>
  <c r="AC121" i="11"/>
  <c r="G121" i="11"/>
  <c r="L121" i="11"/>
  <c r="Q121" i="11"/>
  <c r="V121" i="11"/>
  <c r="AA121" i="11"/>
  <c r="E121" i="11"/>
  <c r="J121" i="11"/>
  <c r="O121" i="11"/>
  <c r="T121" i="11"/>
  <c r="Y121" i="11"/>
  <c r="H121" i="11"/>
  <c r="M121" i="11"/>
  <c r="R121" i="11"/>
  <c r="W121" i="11"/>
  <c r="I121" i="10"/>
  <c r="G121" i="10"/>
  <c r="R121" i="10"/>
  <c r="E121" i="10"/>
  <c r="Q121" i="10"/>
  <c r="M121" i="10"/>
  <c r="N121" i="10"/>
  <c r="W121" i="10"/>
  <c r="P121" i="10"/>
  <c r="S121" i="10"/>
  <c r="X121" i="10"/>
  <c r="Z121" i="10"/>
  <c r="O121" i="10"/>
  <c r="V121" i="10"/>
  <c r="AA121" i="10"/>
  <c r="U121" i="10"/>
  <c r="AC121" i="10"/>
  <c r="AB121" i="10"/>
  <c r="K121" i="10"/>
  <c r="L121" i="10"/>
  <c r="D121" i="10"/>
  <c r="Y121" i="10"/>
  <c r="F121" i="10"/>
  <c r="H121" i="10"/>
  <c r="T121" i="10"/>
  <c r="J121" i="10"/>
  <c r="U126" i="4"/>
  <c r="R126" i="4"/>
  <c r="K126" i="4"/>
  <c r="H126" i="4"/>
  <c r="D126" i="4"/>
  <c r="W126" i="4"/>
  <c r="T126" i="4"/>
  <c r="M126" i="4"/>
  <c r="J126" i="4"/>
  <c r="B127" i="4"/>
  <c r="Y126" i="4"/>
  <c r="V126" i="4"/>
  <c r="O126" i="4"/>
  <c r="L126" i="4"/>
  <c r="E126" i="4"/>
  <c r="AA126" i="4"/>
  <c r="X126" i="4"/>
  <c r="Q126" i="4"/>
  <c r="N126" i="4"/>
  <c r="G126" i="4"/>
  <c r="AC126" i="4"/>
  <c r="Z126" i="4"/>
  <c r="S126" i="4"/>
  <c r="P126" i="4"/>
  <c r="I126" i="4"/>
  <c r="F126" i="4"/>
  <c r="AB126" i="4"/>
  <c r="AC127" i="12"/>
  <c r="M127" i="12"/>
  <c r="G127" i="12"/>
  <c r="R127" i="12"/>
  <c r="Q127" i="12"/>
  <c r="Z127" i="12"/>
  <c r="J127" i="12"/>
  <c r="D127" i="12"/>
  <c r="Y127" i="12"/>
  <c r="P127" i="12"/>
  <c r="AA127" i="12"/>
  <c r="E127" i="12"/>
  <c r="B128" i="12"/>
  <c r="N127" i="12"/>
  <c r="H127" i="12"/>
  <c r="X127" i="12"/>
  <c r="W127" i="12"/>
  <c r="K127" i="12"/>
  <c r="O127" i="12"/>
  <c r="I127" i="12"/>
  <c r="V127" i="12"/>
  <c r="U127" i="12"/>
  <c r="AB127" i="12"/>
  <c r="L127" i="12"/>
  <c r="F127" i="12"/>
  <c r="T127" i="12"/>
  <c r="S127" i="12"/>
  <c r="AA122" i="11"/>
  <c r="E122" i="11"/>
  <c r="J122" i="11"/>
  <c r="O122" i="11"/>
  <c r="T122" i="11"/>
  <c r="Y122" i="11"/>
  <c r="B123" i="11"/>
  <c r="H122" i="11"/>
  <c r="K122" i="11"/>
  <c r="R122" i="11"/>
  <c r="W122" i="11"/>
  <c r="AB122" i="11"/>
  <c r="F122" i="11"/>
  <c r="G122" i="11"/>
  <c r="P122" i="11"/>
  <c r="U122" i="11"/>
  <c r="Z122" i="11"/>
  <c r="D122" i="11"/>
  <c r="M122" i="11"/>
  <c r="N122" i="11"/>
  <c r="S122" i="11"/>
  <c r="X122" i="11"/>
  <c r="I122" i="11"/>
  <c r="L122" i="11"/>
  <c r="Q122" i="11"/>
  <c r="V122" i="11"/>
  <c r="Q128" i="12"/>
  <c r="K128" i="12"/>
  <c r="V128" i="12"/>
  <c r="B129" i="12"/>
  <c r="E128" i="12"/>
  <c r="P128" i="12"/>
  <c r="J128" i="12"/>
  <c r="U128" i="12"/>
  <c r="AC128" i="12"/>
  <c r="D128" i="12"/>
  <c r="O128" i="12"/>
  <c r="I128" i="12"/>
  <c r="T128" i="12"/>
  <c r="AB128" i="12"/>
  <c r="R128" i="12"/>
  <c r="N128" i="12"/>
  <c r="H128" i="12"/>
  <c r="S128" i="12"/>
  <c r="AA128" i="12"/>
  <c r="X128" i="12"/>
  <c r="M128" i="12"/>
  <c r="G128" i="12"/>
  <c r="Y128" i="12"/>
  <c r="Z128" i="12"/>
  <c r="W128" i="12"/>
  <c r="L128" i="12"/>
  <c r="F128" i="12"/>
  <c r="K127" i="4"/>
  <c r="B128" i="4"/>
  <c r="Z127" i="4"/>
  <c r="W127" i="4"/>
  <c r="P127" i="4"/>
  <c r="M127" i="4"/>
  <c r="F127" i="4"/>
  <c r="AB127" i="4"/>
  <c r="Y127" i="4"/>
  <c r="R127" i="4"/>
  <c r="O127" i="4"/>
  <c r="H127" i="4"/>
  <c r="E127" i="4"/>
  <c r="AA127" i="4"/>
  <c r="T127" i="4"/>
  <c r="Q127" i="4"/>
  <c r="J127" i="4"/>
  <c r="G127" i="4"/>
  <c r="AC127" i="4"/>
  <c r="V127" i="4"/>
  <c r="S127" i="4"/>
  <c r="L127" i="4"/>
  <c r="I127" i="4"/>
  <c r="D127" i="4"/>
  <c r="X127" i="4"/>
  <c r="U127" i="4"/>
  <c r="N127" i="4"/>
  <c r="D122" i="10"/>
  <c r="K122" i="10"/>
  <c r="O122" i="10"/>
  <c r="J122" i="10"/>
  <c r="M122" i="10"/>
  <c r="U122" i="10"/>
  <c r="AC122" i="10"/>
  <c r="G122" i="10"/>
  <c r="R122" i="10"/>
  <c r="P122" i="10"/>
  <c r="X122" i="10"/>
  <c r="I122" i="10"/>
  <c r="H122" i="10"/>
  <c r="E122" i="10"/>
  <c r="S122" i="10"/>
  <c r="Y122" i="10"/>
  <c r="Q122" i="10"/>
  <c r="AA122" i="10"/>
  <c r="V122" i="10"/>
  <c r="T122" i="10"/>
  <c r="F122" i="10"/>
  <c r="AB122" i="10"/>
  <c r="Z122" i="10"/>
  <c r="L122" i="10"/>
  <c r="N122" i="10"/>
  <c r="W122" i="10"/>
  <c r="AB123" i="10"/>
  <c r="AA123" i="10"/>
  <c r="P123" i="10"/>
  <c r="J123" i="10"/>
  <c r="H123" i="10"/>
  <c r="N123" i="10"/>
  <c r="Q123" i="10"/>
  <c r="D123" i="10"/>
  <c r="Z123" i="10"/>
  <c r="X123" i="10"/>
  <c r="L123" i="10"/>
  <c r="AC123" i="10"/>
  <c r="T123" i="10"/>
  <c r="O123" i="10"/>
  <c r="F123" i="10"/>
  <c r="S123" i="10"/>
  <c r="K123" i="10"/>
  <c r="V123" i="10"/>
  <c r="G123" i="10"/>
  <c r="W123" i="10"/>
  <c r="R123" i="10"/>
  <c r="M123" i="10"/>
  <c r="E123" i="10"/>
  <c r="I123" i="10"/>
  <c r="Y123" i="10"/>
  <c r="U123" i="10"/>
  <c r="U129" i="12"/>
  <c r="Y129" i="12"/>
  <c r="V129" i="12"/>
  <c r="O129" i="12"/>
  <c r="Z129" i="12"/>
  <c r="R129" i="12"/>
  <c r="I129" i="12"/>
  <c r="W129" i="12"/>
  <c r="L129" i="12"/>
  <c r="B130" i="12"/>
  <c r="Q129" i="12"/>
  <c r="F129" i="12"/>
  <c r="J129" i="12"/>
  <c r="M129" i="12"/>
  <c r="S129" i="12"/>
  <c r="D129" i="12"/>
  <c r="G129" i="12"/>
  <c r="K129" i="12"/>
  <c r="H129" i="12"/>
  <c r="AC129" i="12"/>
  <c r="E129" i="12"/>
  <c r="AB129" i="12"/>
  <c r="T129" i="12"/>
  <c r="X129" i="12"/>
  <c r="AA129" i="12"/>
  <c r="N129" i="12"/>
  <c r="P129" i="12"/>
  <c r="Y123" i="11"/>
  <c r="AB123" i="11"/>
  <c r="W123" i="11"/>
  <c r="M123" i="11"/>
  <c r="P123" i="11"/>
  <c r="I123" i="11"/>
  <c r="Z123" i="11"/>
  <c r="D123" i="11"/>
  <c r="K123" i="11"/>
  <c r="N123" i="11"/>
  <c r="T123" i="11"/>
  <c r="X123" i="11"/>
  <c r="B124" i="11"/>
  <c r="F123" i="11"/>
  <c r="L123" i="11"/>
  <c r="S123" i="11"/>
  <c r="V123" i="11"/>
  <c r="AC123" i="11"/>
  <c r="U123" i="11"/>
  <c r="J123" i="11"/>
  <c r="Q123" i="11"/>
  <c r="R123" i="11"/>
  <c r="AA123" i="11"/>
  <c r="E123" i="11"/>
  <c r="H123" i="11"/>
  <c r="O123" i="11"/>
  <c r="G123" i="11"/>
  <c r="P128" i="4"/>
  <c r="Q128" i="4"/>
  <c r="K128" i="4"/>
  <c r="H128" i="4"/>
  <c r="N128" i="4"/>
  <c r="I128" i="4"/>
  <c r="F128" i="4"/>
  <c r="AB128" i="4"/>
  <c r="U128" i="4"/>
  <c r="T128" i="4"/>
  <c r="M128" i="4"/>
  <c r="R128" i="4"/>
  <c r="J128" i="4"/>
  <c r="B129" i="4"/>
  <c r="Y128" i="4"/>
  <c r="D128" i="4"/>
  <c r="X128" i="4"/>
  <c r="Z128" i="4"/>
  <c r="W128" i="4"/>
  <c r="V128" i="4"/>
  <c r="O128" i="4"/>
  <c r="L128" i="4"/>
  <c r="G128" i="4"/>
  <c r="AC128" i="4"/>
  <c r="E128" i="4"/>
  <c r="AA128" i="4"/>
  <c r="S128" i="4"/>
  <c r="AB129" i="4"/>
  <c r="W129" i="4"/>
  <c r="AC129" i="4"/>
  <c r="K129" i="4"/>
  <c r="T129" i="4"/>
  <c r="E129" i="4"/>
  <c r="Y129" i="4"/>
  <c r="S129" i="4"/>
  <c r="Q129" i="4"/>
  <c r="V129" i="4"/>
  <c r="N129" i="4"/>
  <c r="AA129" i="4"/>
  <c r="F129" i="4"/>
  <c r="Z129" i="4"/>
  <c r="X129" i="4"/>
  <c r="R129" i="4"/>
  <c r="D129" i="4"/>
  <c r="H129" i="4"/>
  <c r="O129" i="4"/>
  <c r="M129" i="4"/>
  <c r="G129" i="4"/>
  <c r="L129" i="4"/>
  <c r="J129" i="4"/>
  <c r="U129" i="4"/>
  <c r="B130" i="4"/>
  <c r="I129" i="4"/>
  <c r="P129" i="4"/>
  <c r="Y124" i="11"/>
  <c r="AA124" i="11"/>
  <c r="W124" i="11"/>
  <c r="O124" i="11"/>
  <c r="T124" i="11"/>
  <c r="AB124" i="11"/>
  <c r="J124" i="11"/>
  <c r="B125" i="11"/>
  <c r="E124" i="11"/>
  <c r="N124" i="11"/>
  <c r="V124" i="11"/>
  <c r="D124" i="11"/>
  <c r="I124" i="11"/>
  <c r="P124" i="11"/>
  <c r="H124" i="11"/>
  <c r="M124" i="11"/>
  <c r="U124" i="11"/>
  <c r="G124" i="11"/>
  <c r="Z124" i="11"/>
  <c r="R124" i="11"/>
  <c r="K124" i="11"/>
  <c r="S124" i="11"/>
  <c r="X124" i="11"/>
  <c r="F124" i="11"/>
  <c r="L124" i="11"/>
  <c r="Q124" i="11"/>
  <c r="I130" i="12"/>
  <c r="Y130" i="12"/>
  <c r="N130" i="12"/>
  <c r="B131" i="12"/>
  <c r="S130" i="12"/>
  <c r="H130" i="12"/>
  <c r="X130" i="12"/>
  <c r="M130" i="12"/>
  <c r="AC130" i="12"/>
  <c r="R130" i="12"/>
  <c r="G130" i="12"/>
  <c r="W130" i="12"/>
  <c r="L130" i="12"/>
  <c r="AB130" i="12"/>
  <c r="Q130" i="12"/>
  <c r="F130" i="12"/>
  <c r="V130" i="12"/>
  <c r="K130" i="12"/>
  <c r="AA130" i="12"/>
  <c r="P130" i="12"/>
  <c r="E130" i="12"/>
  <c r="U130" i="12"/>
  <c r="J130" i="12"/>
  <c r="Z130" i="12"/>
  <c r="O130" i="12"/>
  <c r="D130" i="12"/>
  <c r="T130" i="12"/>
  <c r="H124" i="10"/>
  <c r="E124" i="10"/>
  <c r="Y124" i="10"/>
  <c r="G124" i="10"/>
  <c r="AA124" i="10"/>
  <c r="D124" i="10"/>
  <c r="M124" i="10"/>
  <c r="F124" i="10"/>
  <c r="J124" i="10"/>
  <c r="S124" i="10"/>
  <c r="L124" i="10"/>
  <c r="AB124" i="10"/>
  <c r="I124" i="10"/>
  <c r="R124" i="10"/>
  <c r="K124" i="10"/>
  <c r="O124" i="10"/>
  <c r="X124" i="10"/>
  <c r="Q124" i="10"/>
  <c r="U124" i="10"/>
  <c r="N124" i="10"/>
  <c r="W124" i="10"/>
  <c r="P124" i="10"/>
  <c r="T124" i="10"/>
  <c r="V124" i="10"/>
  <c r="Z124" i="10"/>
  <c r="J125" i="10"/>
  <c r="E125" i="10"/>
  <c r="F125" i="10"/>
  <c r="AC125" i="10"/>
  <c r="K125" i="10"/>
  <c r="R125" i="10"/>
  <c r="L125" i="10"/>
  <c r="Q125" i="10"/>
  <c r="H125" i="10"/>
  <c r="W125" i="10"/>
  <c r="N125" i="10"/>
  <c r="AB125" i="10"/>
  <c r="V125" i="10"/>
  <c r="T125" i="10"/>
  <c r="O125" i="10"/>
  <c r="I125" i="10"/>
  <c r="Z125" i="10"/>
  <c r="U125" i="10"/>
  <c r="M125" i="10"/>
  <c r="P125" i="10"/>
  <c r="AA125" i="10"/>
  <c r="Y125" i="10"/>
  <c r="S125" i="10"/>
  <c r="D125" i="10"/>
  <c r="X125" i="10"/>
  <c r="G125" i="10"/>
  <c r="P130" i="4"/>
  <c r="K130" i="4"/>
  <c r="F130" i="4"/>
  <c r="AB130" i="4"/>
  <c r="W130" i="4"/>
  <c r="R130" i="4"/>
  <c r="M130" i="4"/>
  <c r="H130" i="4"/>
  <c r="D130" i="4"/>
  <c r="Y130" i="4"/>
  <c r="T130" i="4"/>
  <c r="O130" i="4"/>
  <c r="J130" i="4"/>
  <c r="E130" i="4"/>
  <c r="AA130" i="4"/>
  <c r="V130" i="4"/>
  <c r="Q130" i="4"/>
  <c r="L130" i="4"/>
  <c r="G130" i="4"/>
  <c r="AC130" i="4"/>
  <c r="X130" i="4"/>
  <c r="S130" i="4"/>
  <c r="N130" i="4"/>
  <c r="I130" i="4"/>
  <c r="B131" i="4"/>
  <c r="Z130" i="4"/>
  <c r="U130" i="4"/>
  <c r="F131" i="12"/>
  <c r="H131" i="12"/>
  <c r="G131" i="12"/>
  <c r="U131" i="12"/>
  <c r="J131" i="12"/>
  <c r="AB131" i="12"/>
  <c r="Z131" i="12"/>
  <c r="D131" i="12"/>
  <c r="S131" i="12"/>
  <c r="B132" i="12"/>
  <c r="AA131" i="12"/>
  <c r="R131" i="12"/>
  <c r="E131" i="12"/>
  <c r="W131" i="12"/>
  <c r="N131" i="12"/>
  <c r="X131" i="12"/>
  <c r="P131" i="12"/>
  <c r="V131" i="12"/>
  <c r="K131" i="12"/>
  <c r="O131" i="12"/>
  <c r="Y131" i="12"/>
  <c r="T131" i="12"/>
  <c r="I131" i="12"/>
  <c r="M131" i="12"/>
  <c r="Q131" i="12"/>
  <c r="AC131" i="12"/>
  <c r="L131" i="12"/>
  <c r="V125" i="11"/>
  <c r="AC125" i="11"/>
  <c r="G125" i="11"/>
  <c r="J125" i="11"/>
  <c r="Q125" i="11"/>
  <c r="T125" i="11"/>
  <c r="AA125" i="11"/>
  <c r="E125" i="11"/>
  <c r="H125" i="11"/>
  <c r="O125" i="11"/>
  <c r="R125" i="11"/>
  <c r="Y125" i="11"/>
  <c r="AB125" i="11"/>
  <c r="F125" i="11"/>
  <c r="M125" i="11"/>
  <c r="P125" i="11"/>
  <c r="W125" i="11"/>
  <c r="Z125" i="11"/>
  <c r="D125" i="11"/>
  <c r="K125" i="11"/>
  <c r="N125" i="11"/>
  <c r="U125" i="11"/>
  <c r="X125" i="11"/>
  <c r="B126" i="11"/>
  <c r="I125" i="11"/>
  <c r="L125" i="11"/>
  <c r="S125" i="11"/>
  <c r="N126" i="10"/>
  <c r="K126" i="10"/>
  <c r="P126" i="10"/>
  <c r="X126" i="10"/>
  <c r="U126" i="10"/>
  <c r="Z126" i="10"/>
  <c r="W126" i="10"/>
  <c r="AB126" i="10"/>
  <c r="T126" i="10"/>
  <c r="G126" i="10"/>
  <c r="V126" i="10"/>
  <c r="F126" i="10"/>
  <c r="H126" i="10"/>
  <c r="S126" i="10"/>
  <c r="E126" i="10"/>
  <c r="Y126" i="10"/>
  <c r="D126" i="10"/>
  <c r="AA126" i="10"/>
  <c r="M126" i="10"/>
  <c r="R126" i="10"/>
  <c r="J126" i="10"/>
  <c r="O126" i="10"/>
  <c r="L126" i="10"/>
  <c r="Q126" i="10"/>
  <c r="I126" i="10"/>
  <c r="K126" i="11"/>
  <c r="P126" i="11"/>
  <c r="U126" i="11"/>
  <c r="Z126" i="11"/>
  <c r="D126" i="11"/>
  <c r="I126" i="11"/>
  <c r="N126" i="11"/>
  <c r="S126" i="11"/>
  <c r="X126" i="11"/>
  <c r="AC126" i="11"/>
  <c r="G126" i="11"/>
  <c r="L126" i="11"/>
  <c r="Q126" i="11"/>
  <c r="V126" i="11"/>
  <c r="AA126" i="11"/>
  <c r="E126" i="11"/>
  <c r="J126" i="11"/>
  <c r="O126" i="11"/>
  <c r="T126" i="11"/>
  <c r="Y126" i="11"/>
  <c r="B127" i="11"/>
  <c r="H126" i="11"/>
  <c r="M126" i="11"/>
  <c r="R126" i="11"/>
  <c r="W126" i="11"/>
  <c r="AB126" i="11"/>
  <c r="F126" i="11"/>
  <c r="W132" i="12"/>
  <c r="L132" i="12"/>
  <c r="B133" i="12"/>
  <c r="Q132" i="12"/>
  <c r="F132" i="12"/>
  <c r="V132" i="12"/>
  <c r="K132" i="12"/>
  <c r="AB132" i="12"/>
  <c r="P132" i="12"/>
  <c r="E132" i="12"/>
  <c r="U132" i="12"/>
  <c r="J132" i="12"/>
  <c r="AA132" i="12"/>
  <c r="O132" i="12"/>
  <c r="D132" i="12"/>
  <c r="T132" i="12"/>
  <c r="I132" i="12"/>
  <c r="Y132" i="12"/>
  <c r="N132" i="12"/>
  <c r="AC132" i="12"/>
  <c r="S132" i="12"/>
  <c r="H132" i="12"/>
  <c r="X132" i="12"/>
  <c r="M132" i="12"/>
  <c r="Z132" i="12"/>
  <c r="R132" i="12"/>
  <c r="G132" i="12"/>
  <c r="D131" i="4"/>
  <c r="W131" i="4"/>
  <c r="T131" i="4"/>
  <c r="M131" i="4"/>
  <c r="J131" i="4"/>
  <c r="B132" i="4"/>
  <c r="Y131" i="4"/>
  <c r="V131" i="4"/>
  <c r="O131" i="4"/>
  <c r="L131" i="4"/>
  <c r="E131" i="4"/>
  <c r="AA131" i="4"/>
  <c r="X131" i="4"/>
  <c r="Q131" i="4"/>
  <c r="N131" i="4"/>
  <c r="G131" i="4"/>
  <c r="AC131" i="4"/>
  <c r="Z131" i="4"/>
  <c r="S131" i="4"/>
  <c r="P131" i="4"/>
  <c r="I131" i="4"/>
  <c r="F131" i="4"/>
  <c r="AB131" i="4"/>
  <c r="U131" i="4"/>
  <c r="R131" i="4"/>
  <c r="K131" i="4"/>
  <c r="H131" i="4"/>
  <c r="G132" i="4"/>
  <c r="J132" i="4"/>
  <c r="X132" i="4"/>
  <c r="S132" i="4"/>
  <c r="V132" i="4"/>
  <c r="I132" i="4"/>
  <c r="L132" i="4"/>
  <c r="Z132" i="4"/>
  <c r="U132" i="4"/>
  <c r="W132" i="4"/>
  <c r="K132" i="4"/>
  <c r="N132" i="4"/>
  <c r="AB132" i="4"/>
  <c r="B133" i="4"/>
  <c r="Y132" i="4"/>
  <c r="M132" i="4"/>
  <c r="P132" i="4"/>
  <c r="D132" i="4"/>
  <c r="F132" i="4"/>
  <c r="AA132" i="4"/>
  <c r="O132" i="4"/>
  <c r="R132" i="4"/>
  <c r="E132" i="4"/>
  <c r="H132" i="4"/>
  <c r="AC132" i="4"/>
  <c r="Q132" i="4"/>
  <c r="T132" i="4"/>
  <c r="I133" i="12"/>
  <c r="T133" i="12"/>
  <c r="L133" i="12"/>
  <c r="AA133" i="12"/>
  <c r="S133" i="12"/>
  <c r="F133" i="12"/>
  <c r="G133" i="12"/>
  <c r="M133" i="12"/>
  <c r="X133" i="12"/>
  <c r="P133" i="12"/>
  <c r="B134" i="12"/>
  <c r="D133" i="12"/>
  <c r="J133" i="12"/>
  <c r="Y133" i="12"/>
  <c r="Q133" i="12"/>
  <c r="AB133" i="12"/>
  <c r="E133" i="12"/>
  <c r="K133" i="12"/>
  <c r="V133" i="12"/>
  <c r="N133" i="12"/>
  <c r="AC133" i="12"/>
  <c r="U133" i="12"/>
  <c r="H133" i="12"/>
  <c r="W133" i="12"/>
  <c r="O133" i="12"/>
  <c r="Z133" i="12"/>
  <c r="R133" i="12"/>
  <c r="N127" i="11"/>
  <c r="U127" i="11"/>
  <c r="X127" i="11"/>
  <c r="B128" i="11"/>
  <c r="I127" i="11"/>
  <c r="L127" i="11"/>
  <c r="S127" i="11"/>
  <c r="V127" i="11"/>
  <c r="AC127" i="11"/>
  <c r="G127" i="11"/>
  <c r="J127" i="11"/>
  <c r="Q127" i="11"/>
  <c r="T127" i="11"/>
  <c r="AA127" i="11"/>
  <c r="E127" i="11"/>
  <c r="H127" i="11"/>
  <c r="O127" i="11"/>
  <c r="R127" i="11"/>
  <c r="Y127" i="11"/>
  <c r="AB127" i="11"/>
  <c r="F127" i="11"/>
  <c r="M127" i="11"/>
  <c r="P127" i="11"/>
  <c r="W127" i="11"/>
  <c r="Z127" i="11"/>
  <c r="D127" i="11"/>
  <c r="K127" i="11"/>
  <c r="D127" i="10"/>
  <c r="P127" i="10"/>
  <c r="L127" i="10"/>
  <c r="J127" i="10"/>
  <c r="E127" i="10"/>
  <c r="R127" i="10"/>
  <c r="M127" i="10"/>
  <c r="K127" i="10"/>
  <c r="H127" i="10"/>
  <c r="S127" i="10"/>
  <c r="Q127" i="10"/>
  <c r="Y127" i="10"/>
  <c r="G127" i="10"/>
  <c r="N127" i="10"/>
  <c r="O127" i="10"/>
  <c r="V127" i="10"/>
  <c r="T127" i="10"/>
  <c r="W127" i="10"/>
  <c r="AB127" i="10"/>
  <c r="Z127" i="10"/>
  <c r="U127" i="10"/>
  <c r="I127" i="10"/>
  <c r="AA127" i="10"/>
  <c r="X127" i="10"/>
  <c r="F127" i="10"/>
  <c r="F128" i="10"/>
  <c r="Z128" i="10"/>
  <c r="L128" i="10"/>
  <c r="O128" i="10"/>
  <c r="Q128" i="10"/>
  <c r="R128" i="10"/>
  <c r="AA128" i="10"/>
  <c r="X128" i="10"/>
  <c r="G128" i="10"/>
  <c r="J128" i="10"/>
  <c r="N128" i="10"/>
  <c r="M128" i="10"/>
  <c r="P128" i="10"/>
  <c r="W128" i="10"/>
  <c r="I128" i="10"/>
  <c r="V128" i="10"/>
  <c r="E128" i="10"/>
  <c r="H128" i="10"/>
  <c r="AB128" i="10"/>
  <c r="K128" i="10"/>
  <c r="Y128" i="10"/>
  <c r="S128" i="10"/>
  <c r="U128" i="10"/>
  <c r="T128" i="10"/>
  <c r="D128" i="10"/>
  <c r="D128" i="11"/>
  <c r="I128" i="11"/>
  <c r="Z128" i="11"/>
  <c r="X128" i="11"/>
  <c r="O128" i="11"/>
  <c r="AB128" i="11"/>
  <c r="W128" i="11"/>
  <c r="V128" i="11"/>
  <c r="K128" i="11"/>
  <c r="Y128" i="11"/>
  <c r="AC128" i="11"/>
  <c r="U128" i="11"/>
  <c r="P128" i="11"/>
  <c r="G128" i="11"/>
  <c r="T128" i="11"/>
  <c r="J128" i="11"/>
  <c r="H128" i="11"/>
  <c r="M128" i="11"/>
  <c r="B129" i="11"/>
  <c r="R128" i="11"/>
  <c r="F128" i="11"/>
  <c r="Q128" i="11"/>
  <c r="AA128" i="11"/>
  <c r="L128" i="11"/>
  <c r="N128" i="11"/>
  <c r="S128" i="11"/>
  <c r="E128" i="11"/>
  <c r="T134" i="12"/>
  <c r="I134" i="12"/>
  <c r="Y134" i="12"/>
  <c r="N134" i="12"/>
  <c r="AC134" i="12"/>
  <c r="S134" i="12"/>
  <c r="H134" i="12"/>
  <c r="X134" i="12"/>
  <c r="M134" i="12"/>
  <c r="B135" i="12"/>
  <c r="R134" i="12"/>
  <c r="G134" i="12"/>
  <c r="W134" i="12"/>
  <c r="L134" i="12"/>
  <c r="AB134" i="12"/>
  <c r="Q134" i="12"/>
  <c r="F134" i="12"/>
  <c r="V134" i="12"/>
  <c r="K134" i="12"/>
  <c r="AA134" i="12"/>
  <c r="P134" i="12"/>
  <c r="E134" i="12"/>
  <c r="U134" i="12"/>
  <c r="J134" i="12"/>
  <c r="Z134" i="12"/>
  <c r="O134" i="12"/>
  <c r="D134" i="12"/>
  <c r="W133" i="4"/>
  <c r="K133" i="4"/>
  <c r="M133" i="4"/>
  <c r="E133" i="4"/>
  <c r="AA133" i="4"/>
  <c r="Y133" i="4"/>
  <c r="AC133" i="4"/>
  <c r="O133" i="4"/>
  <c r="P133" i="4"/>
  <c r="B134" i="4"/>
  <c r="F133" i="4"/>
  <c r="H133" i="4"/>
  <c r="S133" i="4"/>
  <c r="N133" i="4"/>
  <c r="G133" i="4"/>
  <c r="R133" i="4"/>
  <c r="D133" i="4"/>
  <c r="Q133" i="4"/>
  <c r="T133" i="4"/>
  <c r="I133" i="4"/>
  <c r="Z133" i="4"/>
  <c r="AB133" i="4"/>
  <c r="J133" i="4"/>
  <c r="U133" i="4"/>
  <c r="V133" i="4"/>
  <c r="X133" i="4"/>
  <c r="L133" i="4"/>
  <c r="H134" i="4"/>
  <c r="D134" i="4"/>
  <c r="Y134" i="4"/>
  <c r="T134" i="4"/>
  <c r="O134" i="4"/>
  <c r="J134" i="4"/>
  <c r="E134" i="4"/>
  <c r="AA134" i="4"/>
  <c r="V134" i="4"/>
  <c r="Q134" i="4"/>
  <c r="L134" i="4"/>
  <c r="G134" i="4"/>
  <c r="AC134" i="4"/>
  <c r="X134" i="4"/>
  <c r="S134" i="4"/>
  <c r="N134" i="4"/>
  <c r="I134" i="4"/>
  <c r="B135" i="4"/>
  <c r="Z134" i="4"/>
  <c r="U134" i="4"/>
  <c r="P134" i="4"/>
  <c r="K134" i="4"/>
  <c r="F134" i="4"/>
  <c r="AB134" i="4"/>
  <c r="W134" i="4"/>
  <c r="R134" i="4"/>
  <c r="M134" i="4"/>
  <c r="N129" i="10"/>
  <c r="U129" i="10"/>
  <c r="X129" i="10"/>
  <c r="G129" i="10"/>
  <c r="K129" i="10"/>
  <c r="Z129" i="10"/>
  <c r="I129" i="10"/>
  <c r="V129" i="10"/>
  <c r="Y129" i="10"/>
  <c r="J129" i="10"/>
  <c r="M129" i="10"/>
  <c r="H129" i="10"/>
  <c r="P129" i="10"/>
  <c r="T129" i="10"/>
  <c r="S129" i="10"/>
  <c r="F129" i="10"/>
  <c r="Q129" i="10"/>
  <c r="O129" i="10"/>
  <c r="R129" i="10"/>
  <c r="W129" i="10"/>
  <c r="AA129" i="10"/>
  <c r="E129" i="10"/>
  <c r="D129" i="10"/>
  <c r="L129" i="10"/>
  <c r="AB129" i="10"/>
  <c r="AA135" i="12"/>
  <c r="D135" i="12"/>
  <c r="E135" i="12"/>
  <c r="Y135" i="12"/>
  <c r="H135" i="12"/>
  <c r="F135" i="12"/>
  <c r="G135" i="12"/>
  <c r="M135" i="12"/>
  <c r="O135" i="12"/>
  <c r="P135" i="12"/>
  <c r="B136" i="12"/>
  <c r="T135" i="12"/>
  <c r="L135" i="12"/>
  <c r="W135" i="12"/>
  <c r="S135" i="12"/>
  <c r="Z135" i="12"/>
  <c r="AB135" i="12"/>
  <c r="K135" i="12"/>
  <c r="V135" i="12"/>
  <c r="N135" i="12"/>
  <c r="AC135" i="12"/>
  <c r="U135" i="12"/>
  <c r="J135" i="12"/>
  <c r="I135" i="12"/>
  <c r="Q135" i="12"/>
  <c r="X135" i="12"/>
  <c r="R135" i="12"/>
  <c r="I129" i="11"/>
  <c r="AA129" i="11"/>
  <c r="S129" i="11"/>
  <c r="V129" i="11"/>
  <c r="J129" i="11"/>
  <c r="G129" i="11"/>
  <c r="Y129" i="11"/>
  <c r="Q129" i="11"/>
  <c r="T129" i="11"/>
  <c r="H129" i="11"/>
  <c r="E129" i="11"/>
  <c r="W129" i="11"/>
  <c r="O129" i="11"/>
  <c r="P129" i="11"/>
  <c r="F129" i="11"/>
  <c r="AB129" i="11"/>
  <c r="R129" i="11"/>
  <c r="M129" i="11"/>
  <c r="B130" i="11"/>
  <c r="D129" i="11"/>
  <c r="Z129" i="11"/>
  <c r="N129" i="11"/>
  <c r="K129" i="11"/>
  <c r="AC129" i="11"/>
  <c r="U129" i="11"/>
  <c r="X129" i="11"/>
  <c r="L129" i="11"/>
  <c r="B131" i="11"/>
  <c r="I130" i="11"/>
  <c r="M130" i="11"/>
  <c r="S130" i="11"/>
  <c r="X130" i="11"/>
  <c r="AB130" i="11"/>
  <c r="W130" i="11"/>
  <c r="AA130" i="11"/>
  <c r="F130" i="11"/>
  <c r="K130" i="11"/>
  <c r="O130" i="11"/>
  <c r="U130" i="11"/>
  <c r="Y130" i="11"/>
  <c r="N130" i="11"/>
  <c r="T130" i="11"/>
  <c r="Q130" i="11"/>
  <c r="AC130" i="11"/>
  <c r="H130" i="11"/>
  <c r="L130" i="11"/>
  <c r="R130" i="11"/>
  <c r="D130" i="11"/>
  <c r="P130" i="11"/>
  <c r="V130" i="11"/>
  <c r="Z130" i="11"/>
  <c r="E130" i="11"/>
  <c r="J130" i="11"/>
  <c r="G130" i="11"/>
  <c r="I136" i="12"/>
  <c r="L136" i="12"/>
  <c r="G136" i="12"/>
  <c r="Q136" i="12"/>
  <c r="F136" i="12"/>
  <c r="AB136" i="12"/>
  <c r="K136" i="12"/>
  <c r="P136" i="12"/>
  <c r="V136" i="12"/>
  <c r="E136" i="12"/>
  <c r="AA136" i="12"/>
  <c r="J136" i="12"/>
  <c r="Z136" i="12"/>
  <c r="U136" i="12"/>
  <c r="D136" i="12"/>
  <c r="AC136" i="12"/>
  <c r="B137" i="12"/>
  <c r="Y136" i="12"/>
  <c r="T136" i="12"/>
  <c r="W136" i="12"/>
  <c r="S136" i="12"/>
  <c r="O136" i="12"/>
  <c r="X136" i="12"/>
  <c r="M136" i="12"/>
  <c r="H136" i="12"/>
  <c r="R136" i="12"/>
  <c r="N136" i="12"/>
  <c r="U130" i="10"/>
  <c r="AC130" i="10"/>
  <c r="R130" i="10"/>
  <c r="V130" i="10"/>
  <c r="F130" i="10"/>
  <c r="H130" i="10"/>
  <c r="T130" i="10"/>
  <c r="Z130" i="10"/>
  <c r="Y130" i="10"/>
  <c r="O130" i="10"/>
  <c r="M130" i="10"/>
  <c r="W130" i="10"/>
  <c r="I130" i="10"/>
  <c r="Q130" i="10"/>
  <c r="S130" i="10"/>
  <c r="AB130" i="10"/>
  <c r="J130" i="10"/>
  <c r="P130" i="10"/>
  <c r="G130" i="10"/>
  <c r="D130" i="10"/>
  <c r="AA130" i="10"/>
  <c r="L130" i="10"/>
  <c r="K130" i="10"/>
  <c r="X130" i="10"/>
  <c r="N130" i="10"/>
  <c r="E130" i="10"/>
  <c r="Q135" i="4"/>
  <c r="K135" i="4"/>
  <c r="G135" i="4"/>
  <c r="D135" i="4"/>
  <c r="W135" i="4"/>
  <c r="S135" i="4"/>
  <c r="M135" i="4"/>
  <c r="AC135" i="4"/>
  <c r="F135" i="4"/>
  <c r="Y135" i="4"/>
  <c r="U135" i="4"/>
  <c r="O135" i="4"/>
  <c r="L135" i="4"/>
  <c r="H135" i="4"/>
  <c r="AA135" i="4"/>
  <c r="R135" i="4"/>
  <c r="T135" i="4"/>
  <c r="N135" i="4"/>
  <c r="J135" i="4"/>
  <c r="B136" i="4"/>
  <c r="Z135" i="4"/>
  <c r="V135" i="4"/>
  <c r="P135" i="4"/>
  <c r="I135" i="4"/>
  <c r="E135" i="4"/>
  <c r="AB135" i="4"/>
  <c r="X135" i="4"/>
  <c r="J136" i="4"/>
  <c r="E136" i="4"/>
  <c r="AA136" i="4"/>
  <c r="T136" i="4"/>
  <c r="Q136" i="4"/>
  <c r="L136" i="4"/>
  <c r="G136" i="4"/>
  <c r="AC136" i="4"/>
  <c r="X136" i="4"/>
  <c r="S136" i="4"/>
  <c r="N136" i="4"/>
  <c r="I136" i="4"/>
  <c r="B137" i="4"/>
  <c r="Z136" i="4"/>
  <c r="U136" i="4"/>
  <c r="V136" i="4"/>
  <c r="K136" i="4"/>
  <c r="F136" i="4"/>
  <c r="AB136" i="4"/>
  <c r="W136" i="4"/>
  <c r="P136" i="4"/>
  <c r="M136" i="4"/>
  <c r="H136" i="4"/>
  <c r="D136" i="4"/>
  <c r="Y136" i="4"/>
  <c r="R136" i="4"/>
  <c r="O136" i="4"/>
  <c r="X131" i="10"/>
  <c r="W131" i="10"/>
  <c r="J131" i="10"/>
  <c r="E131" i="10"/>
  <c r="L131" i="10"/>
  <c r="P131" i="10"/>
  <c r="K131" i="10"/>
  <c r="O131" i="10"/>
  <c r="M131" i="10"/>
  <c r="Q131" i="10"/>
  <c r="H131" i="10"/>
  <c r="S131" i="10"/>
  <c r="AA131" i="10"/>
  <c r="N131" i="10"/>
  <c r="Y131" i="10"/>
  <c r="T131" i="10"/>
  <c r="F131" i="10"/>
  <c r="R131" i="10"/>
  <c r="Z131" i="10"/>
  <c r="U131" i="10"/>
  <c r="AB131" i="10"/>
  <c r="G131" i="10"/>
  <c r="V131" i="10"/>
  <c r="I131" i="10"/>
  <c r="B132" i="10"/>
  <c r="D131" i="10"/>
  <c r="D131" i="11"/>
  <c r="K131" i="11"/>
  <c r="N131" i="11"/>
  <c r="U131" i="11"/>
  <c r="X131" i="11"/>
  <c r="B132" i="11"/>
  <c r="I131" i="11"/>
  <c r="L131" i="11"/>
  <c r="S131" i="11"/>
  <c r="V131" i="11"/>
  <c r="AC131" i="11"/>
  <c r="G131" i="11"/>
  <c r="J131" i="11"/>
  <c r="Q131" i="11"/>
  <c r="T131" i="11"/>
  <c r="AA131" i="11"/>
  <c r="E131" i="11"/>
  <c r="H131" i="11"/>
  <c r="O131" i="11"/>
  <c r="R131" i="11"/>
  <c r="Y131" i="11"/>
  <c r="AB131" i="11"/>
  <c r="F131" i="11"/>
  <c r="M131" i="11"/>
  <c r="P131" i="11"/>
  <c r="W131" i="11"/>
  <c r="Z131" i="11"/>
  <c r="AC137" i="12"/>
  <c r="Q137" i="12"/>
  <c r="G137" i="12"/>
  <c r="W137" i="12"/>
  <c r="M137" i="12"/>
  <c r="Z137" i="12"/>
  <c r="O137" i="12"/>
  <c r="D137" i="12"/>
  <c r="T137" i="12"/>
  <c r="K137" i="12"/>
  <c r="AA137" i="12"/>
  <c r="J137" i="12"/>
  <c r="E137" i="12"/>
  <c r="U137" i="12"/>
  <c r="H137" i="12"/>
  <c r="X137" i="12"/>
  <c r="P137" i="12"/>
  <c r="B138" i="12"/>
  <c r="R137" i="12"/>
  <c r="I137" i="12"/>
  <c r="Y137" i="12"/>
  <c r="N137" i="12"/>
  <c r="AB137" i="12"/>
  <c r="S137" i="12"/>
  <c r="F137" i="12"/>
  <c r="V137" i="12"/>
  <c r="L137" i="12"/>
  <c r="V138" i="12"/>
  <c r="O138" i="12"/>
  <c r="AA138" i="12"/>
  <c r="L138" i="12"/>
  <c r="E138" i="12"/>
  <c r="U138" i="12"/>
  <c r="M138" i="12"/>
  <c r="Z138" i="12"/>
  <c r="J138" i="12"/>
  <c r="D138" i="12"/>
  <c r="T138" i="12"/>
  <c r="K138" i="12"/>
  <c r="Y138" i="12"/>
  <c r="H138" i="12"/>
  <c r="B139" i="12"/>
  <c r="R138" i="12"/>
  <c r="I138" i="12"/>
  <c r="X138" i="12"/>
  <c r="S138" i="12"/>
  <c r="AC138" i="12"/>
  <c r="P138" i="12"/>
  <c r="G138" i="12"/>
  <c r="W138" i="12"/>
  <c r="Q138" i="12"/>
  <c r="AB138" i="12"/>
  <c r="N138" i="12"/>
  <c r="F138" i="12"/>
  <c r="M132" i="10"/>
  <c r="I132" i="10"/>
  <c r="Y132" i="10"/>
  <c r="H132" i="10"/>
  <c r="U132" i="10"/>
  <c r="J132" i="10"/>
  <c r="D132" i="10"/>
  <c r="AA132" i="10"/>
  <c r="K132" i="10"/>
  <c r="B133" i="10"/>
  <c r="F132" i="10"/>
  <c r="R132" i="10"/>
  <c r="T132" i="10"/>
  <c r="L132" i="10"/>
  <c r="N132" i="10"/>
  <c r="E132" i="10"/>
  <c r="X132" i="10"/>
  <c r="O132" i="10"/>
  <c r="S132" i="10"/>
  <c r="P132" i="10"/>
  <c r="Q132" i="10"/>
  <c r="Z132" i="10"/>
  <c r="V132" i="10"/>
  <c r="W132" i="10"/>
  <c r="G132" i="10"/>
  <c r="AB132" i="10"/>
  <c r="AC132" i="10"/>
  <c r="O137" i="4"/>
  <c r="B138" i="4"/>
  <c r="I137" i="4"/>
  <c r="V137" i="4"/>
  <c r="AB137" i="4"/>
  <c r="U137" i="4"/>
  <c r="E137" i="4"/>
  <c r="K137" i="4"/>
  <c r="AC137" i="4"/>
  <c r="Q137" i="4"/>
  <c r="W137" i="4"/>
  <c r="P137" i="4"/>
  <c r="M137" i="4"/>
  <c r="J137" i="4"/>
  <c r="S137" i="4"/>
  <c r="Y137" i="4"/>
  <c r="R137" i="4"/>
  <c r="F137" i="4"/>
  <c r="L137" i="4"/>
  <c r="D137" i="4"/>
  <c r="AA137" i="4"/>
  <c r="X137" i="4"/>
  <c r="H137" i="4"/>
  <c r="N137" i="4"/>
  <c r="G137" i="4"/>
  <c r="T137" i="4"/>
  <c r="Z137" i="4"/>
  <c r="I132" i="11"/>
  <c r="N132" i="11"/>
  <c r="O132" i="11"/>
  <c r="X132" i="11"/>
  <c r="D132" i="11"/>
  <c r="B133" i="11"/>
  <c r="L132" i="11"/>
  <c r="S132" i="11"/>
  <c r="V132" i="11"/>
  <c r="AA132" i="11"/>
  <c r="U132" i="11"/>
  <c r="J132" i="11"/>
  <c r="Q132" i="11"/>
  <c r="P132" i="11"/>
  <c r="Y132" i="11"/>
  <c r="E132" i="11"/>
  <c r="H132" i="11"/>
  <c r="M132" i="11"/>
  <c r="G132" i="11"/>
  <c r="W132" i="11"/>
  <c r="AB132" i="11"/>
  <c r="AC132" i="11"/>
  <c r="K132" i="11"/>
  <c r="R132" i="11"/>
  <c r="T132" i="11"/>
  <c r="Z132" i="11"/>
  <c r="F132" i="11"/>
  <c r="K133" i="11"/>
  <c r="N133" i="11"/>
  <c r="Y133" i="11"/>
  <c r="AB133" i="11"/>
  <c r="B134" i="11"/>
  <c r="G133" i="11"/>
  <c r="F133" i="11"/>
  <c r="Q133" i="11"/>
  <c r="T133" i="11"/>
  <c r="W133" i="11"/>
  <c r="Z133" i="11"/>
  <c r="H133" i="11"/>
  <c r="R133" i="11"/>
  <c r="AC133" i="11"/>
  <c r="AA133" i="11"/>
  <c r="I133" i="11"/>
  <c r="L133" i="11"/>
  <c r="O133" i="11"/>
  <c r="P133" i="11"/>
  <c r="S133" i="11"/>
  <c r="V133" i="11"/>
  <c r="D133" i="11"/>
  <c r="E133" i="11"/>
  <c r="J133" i="11"/>
  <c r="U133" i="11"/>
  <c r="X133" i="11"/>
  <c r="M133" i="11"/>
  <c r="D133" i="10"/>
  <c r="X133" i="10"/>
  <c r="F133" i="10"/>
  <c r="J133" i="10"/>
  <c r="E133" i="10"/>
  <c r="L133" i="10"/>
  <c r="P133" i="10"/>
  <c r="K133" i="10"/>
  <c r="R133" i="10"/>
  <c r="M133" i="10"/>
  <c r="Q133" i="10"/>
  <c r="H133" i="10"/>
  <c r="S133" i="10"/>
  <c r="W133" i="10"/>
  <c r="N133" i="10"/>
  <c r="Y133" i="10"/>
  <c r="B134" i="10"/>
  <c r="T133" i="10"/>
  <c r="O133" i="10"/>
  <c r="V133" i="10"/>
  <c r="Z133" i="10"/>
  <c r="U133" i="10"/>
  <c r="AB133" i="10"/>
  <c r="G133" i="10"/>
  <c r="AA133" i="10"/>
  <c r="I133" i="10"/>
  <c r="AC133" i="10"/>
  <c r="J139" i="12"/>
  <c r="Z139" i="12"/>
  <c r="N139" i="12"/>
  <c r="D139" i="12"/>
  <c r="T139" i="12"/>
  <c r="H139" i="12"/>
  <c r="AA139" i="12"/>
  <c r="Y139" i="12"/>
  <c r="B140" i="12"/>
  <c r="U139" i="12"/>
  <c r="I139" i="12"/>
  <c r="X139" i="12"/>
  <c r="O139" i="12"/>
  <c r="AB139" i="12"/>
  <c r="R139" i="12"/>
  <c r="P139" i="12"/>
  <c r="V139" i="12"/>
  <c r="L139" i="12"/>
  <c r="AC139" i="12"/>
  <c r="S139" i="12"/>
  <c r="F139" i="12"/>
  <c r="W139" i="12"/>
  <c r="M139" i="12"/>
  <c r="K139" i="12"/>
  <c r="Q139" i="12"/>
  <c r="G139" i="12"/>
  <c r="E139" i="12"/>
  <c r="J138" i="4"/>
  <c r="M138" i="4"/>
  <c r="AA138" i="4"/>
  <c r="D138" i="4"/>
  <c r="Q138" i="4"/>
  <c r="L138" i="4"/>
  <c r="N138" i="4"/>
  <c r="AC138" i="4"/>
  <c r="E138" i="4"/>
  <c r="S138" i="4"/>
  <c r="P138" i="4"/>
  <c r="R138" i="4"/>
  <c r="B139" i="4"/>
  <c r="G138" i="4"/>
  <c r="U138" i="4"/>
  <c r="T138" i="4"/>
  <c r="V138" i="4"/>
  <c r="F138" i="4"/>
  <c r="I138" i="4"/>
  <c r="W138" i="4"/>
  <c r="X138" i="4"/>
  <c r="AB138" i="4"/>
  <c r="H138" i="4"/>
  <c r="K138" i="4"/>
  <c r="Y138" i="4"/>
  <c r="Z138" i="4"/>
  <c r="O138" i="4"/>
  <c r="K140" i="12"/>
  <c r="AA140" i="12"/>
  <c r="T140" i="12"/>
  <c r="N140" i="12"/>
  <c r="G140" i="12"/>
  <c r="L140" i="12"/>
  <c r="AB140" i="12"/>
  <c r="D140" i="12"/>
  <c r="H140" i="12"/>
  <c r="X140" i="12"/>
  <c r="R140" i="12"/>
  <c r="J140" i="12"/>
  <c r="P140" i="12"/>
  <c r="Q140" i="12"/>
  <c r="W140" i="12"/>
  <c r="O140" i="12"/>
  <c r="I140" i="12"/>
  <c r="Y140" i="12"/>
  <c r="AC140" i="12"/>
  <c r="E140" i="12"/>
  <c r="U140" i="12"/>
  <c r="Z140" i="12"/>
  <c r="S140" i="12"/>
  <c r="M140" i="12"/>
  <c r="F140" i="12"/>
  <c r="V140" i="12"/>
  <c r="AA134" i="11"/>
  <c r="G134" i="11"/>
  <c r="J134" i="11"/>
  <c r="Q134" i="11"/>
  <c r="AC134" i="11"/>
  <c r="Y134" i="11"/>
  <c r="E134" i="11"/>
  <c r="H134" i="11"/>
  <c r="M134" i="11"/>
  <c r="T134" i="11"/>
  <c r="W134" i="11"/>
  <c r="AB134" i="11"/>
  <c r="O134" i="11"/>
  <c r="K134" i="11"/>
  <c r="R134" i="11"/>
  <c r="B135" i="11"/>
  <c r="Z134" i="11"/>
  <c r="F134" i="11"/>
  <c r="I134" i="11"/>
  <c r="N134" i="11"/>
  <c r="U134" i="11"/>
  <c r="X134" i="11"/>
  <c r="D134" i="11"/>
  <c r="P134" i="11"/>
  <c r="L134" i="11"/>
  <c r="S134" i="11"/>
  <c r="V134" i="11"/>
  <c r="U139" i="4"/>
  <c r="O139" i="4"/>
  <c r="L139" i="4"/>
  <c r="H139" i="4"/>
  <c r="AA139" i="4"/>
  <c r="X139" i="4"/>
  <c r="T139" i="4"/>
  <c r="N139" i="4"/>
  <c r="J139" i="4"/>
  <c r="B140" i="4"/>
  <c r="Z139" i="4"/>
  <c r="V139" i="4"/>
  <c r="P139" i="4"/>
  <c r="I139" i="4"/>
  <c r="E139" i="4"/>
  <c r="AB139" i="4"/>
  <c r="AC139" i="4"/>
  <c r="Q139" i="4"/>
  <c r="K139" i="4"/>
  <c r="G139" i="4"/>
  <c r="D139" i="4"/>
  <c r="W139" i="4"/>
  <c r="S139" i="4"/>
  <c r="M139" i="4"/>
  <c r="R139" i="4"/>
  <c r="F139" i="4"/>
  <c r="Y139" i="4"/>
  <c r="U134" i="10"/>
  <c r="N134" i="10"/>
  <c r="W134" i="10"/>
  <c r="P134" i="10"/>
  <c r="T134" i="10"/>
  <c r="AC134" i="10"/>
  <c r="V134" i="10"/>
  <c r="Z134" i="10"/>
  <c r="H134" i="10"/>
  <c r="AB134" i="10"/>
  <c r="E134" i="10"/>
  <c r="Y134" i="10"/>
  <c r="G134" i="10"/>
  <c r="AA134" i="10"/>
  <c r="D134" i="10"/>
  <c r="M134" i="10"/>
  <c r="F134" i="10"/>
  <c r="J134" i="10"/>
  <c r="S134" i="10"/>
  <c r="L134" i="10"/>
  <c r="B135" i="10"/>
  <c r="I134" i="10"/>
  <c r="R134" i="10"/>
  <c r="K134" i="10"/>
  <c r="O134" i="10"/>
  <c r="X134" i="10"/>
  <c r="Q134" i="10"/>
  <c r="P135" i="10"/>
  <c r="K135" i="10"/>
  <c r="Y135" i="10"/>
  <c r="H135" i="10"/>
  <c r="Q135" i="10"/>
  <c r="B136" i="10"/>
  <c r="V135" i="10"/>
  <c r="W135" i="10"/>
  <c r="N135" i="10"/>
  <c r="AB135" i="10"/>
  <c r="O135" i="10"/>
  <c r="T135" i="10"/>
  <c r="I135" i="10"/>
  <c r="AC135" i="10"/>
  <c r="Z135" i="10"/>
  <c r="U135" i="10"/>
  <c r="F135" i="10"/>
  <c r="G135" i="10"/>
  <c r="AA135" i="10"/>
  <c r="L135" i="10"/>
  <c r="X135" i="10"/>
  <c r="D135" i="10"/>
  <c r="R135" i="10"/>
  <c r="M135" i="10"/>
  <c r="J135" i="10"/>
  <c r="E135" i="10"/>
  <c r="S135" i="10"/>
  <c r="W140" i="4"/>
  <c r="L140" i="4"/>
  <c r="F140" i="4"/>
  <c r="O140" i="4"/>
  <c r="Y140" i="4"/>
  <c r="E140" i="4"/>
  <c r="M140" i="4"/>
  <c r="I140" i="4"/>
  <c r="U140" i="4"/>
  <c r="P140" i="4"/>
  <c r="N140" i="4"/>
  <c r="S140" i="4"/>
  <c r="H140" i="4"/>
  <c r="AC140" i="4"/>
  <c r="X140" i="4"/>
  <c r="K140" i="4"/>
  <c r="D140" i="4"/>
  <c r="R140" i="4"/>
  <c r="AB140" i="4"/>
  <c r="T140" i="4"/>
  <c r="Q140" i="4"/>
  <c r="AA140" i="4"/>
  <c r="V140" i="4"/>
  <c r="Z140" i="4"/>
  <c r="G140" i="4"/>
  <c r="J140" i="4"/>
  <c r="I135" i="11"/>
  <c r="L135" i="11"/>
  <c r="S135" i="11"/>
  <c r="V135" i="11"/>
  <c r="AC135" i="11"/>
  <c r="G135" i="11"/>
  <c r="J135" i="11"/>
  <c r="Q135" i="11"/>
  <c r="T135" i="11"/>
  <c r="AA135" i="11"/>
  <c r="E135" i="11"/>
  <c r="H135" i="11"/>
  <c r="O135" i="11"/>
  <c r="R135" i="11"/>
  <c r="Y135" i="11"/>
  <c r="AB135" i="11"/>
  <c r="F135" i="11"/>
  <c r="M135" i="11"/>
  <c r="P135" i="11"/>
  <c r="W135" i="11"/>
  <c r="Z135" i="11"/>
  <c r="D135" i="11"/>
  <c r="K135" i="11"/>
  <c r="N135" i="11"/>
  <c r="U135" i="11"/>
  <c r="X135" i="11"/>
  <c r="B136" i="11"/>
  <c r="F136" i="11"/>
  <c r="Z136" i="11"/>
  <c r="V136" i="11"/>
  <c r="U136" i="11"/>
  <c r="K136" i="11"/>
  <c r="D136" i="11"/>
  <c r="X136" i="11"/>
  <c r="N136" i="11"/>
  <c r="S136" i="11"/>
  <c r="I136" i="11"/>
  <c r="AC136" i="11"/>
  <c r="T136" i="11"/>
  <c r="L136" i="11"/>
  <c r="Q136" i="11"/>
  <c r="G136" i="11"/>
  <c r="AA136" i="11"/>
  <c r="R136" i="11"/>
  <c r="J136" i="11"/>
  <c r="O136" i="11"/>
  <c r="E136" i="11"/>
  <c r="Y136" i="11"/>
  <c r="P136" i="11"/>
  <c r="H136" i="11"/>
  <c r="B137" i="11"/>
  <c r="AB136" i="11"/>
  <c r="W136" i="11"/>
  <c r="M136" i="11"/>
  <c r="AB136" i="10"/>
  <c r="J136" i="10"/>
  <c r="S136" i="10"/>
  <c r="G136" i="10"/>
  <c r="AA136" i="10"/>
  <c r="I136" i="10"/>
  <c r="M136" i="10"/>
  <c r="F136" i="10"/>
  <c r="O136" i="10"/>
  <c r="X136" i="10"/>
  <c r="L136" i="10"/>
  <c r="E136" i="10"/>
  <c r="N136" i="10"/>
  <c r="R136" i="10"/>
  <c r="K136" i="10"/>
  <c r="T136" i="10"/>
  <c r="U136" i="10"/>
  <c r="Q136" i="10"/>
  <c r="Z136" i="10"/>
  <c r="H136" i="10"/>
  <c r="W136" i="10"/>
  <c r="P136" i="10"/>
  <c r="Y136" i="10"/>
  <c r="AC136" i="10"/>
  <c r="V136" i="10"/>
  <c r="D136" i="10"/>
  <c r="B137" i="10"/>
  <c r="D137" i="10"/>
  <c r="V137" i="10"/>
  <c r="E137" i="10"/>
  <c r="B138" i="10"/>
  <c r="P137" i="10"/>
  <c r="W137" i="10"/>
  <c r="Q137" i="10"/>
  <c r="I137" i="10"/>
  <c r="N137" i="10"/>
  <c r="T137" i="10"/>
  <c r="X137" i="10"/>
  <c r="F137" i="10"/>
  <c r="Z137" i="10"/>
  <c r="U137" i="10"/>
  <c r="L137" i="10"/>
  <c r="R137" i="10"/>
  <c r="AA137" i="10"/>
  <c r="S137" i="10"/>
  <c r="M137" i="10"/>
  <c r="O137" i="10"/>
  <c r="H137" i="10"/>
  <c r="AB137" i="10"/>
  <c r="J137" i="10"/>
  <c r="AC137" i="10"/>
  <c r="Y137" i="10"/>
  <c r="G137" i="10"/>
  <c r="K137" i="10"/>
  <c r="AC137" i="11"/>
  <c r="G137" i="11"/>
  <c r="J137" i="11"/>
  <c r="Q137" i="11"/>
  <c r="T137" i="11"/>
  <c r="AA137" i="11"/>
  <c r="E137" i="11"/>
  <c r="H137" i="11"/>
  <c r="O137" i="11"/>
  <c r="R137" i="11"/>
  <c r="Y137" i="11"/>
  <c r="AB137" i="11"/>
  <c r="F137" i="11"/>
  <c r="M137" i="11"/>
  <c r="P137" i="11"/>
  <c r="W137" i="11"/>
  <c r="Z137" i="11"/>
  <c r="D137" i="11"/>
  <c r="K137" i="11"/>
  <c r="N137" i="11"/>
  <c r="U137" i="11"/>
  <c r="X137" i="11"/>
  <c r="B138" i="11"/>
  <c r="I137" i="11"/>
  <c r="L137" i="11"/>
  <c r="S137" i="11"/>
  <c r="V137" i="11"/>
  <c r="S138" i="11"/>
  <c r="X138" i="11"/>
  <c r="AC138" i="11"/>
  <c r="G138" i="11"/>
  <c r="L138" i="11"/>
  <c r="Q138" i="11"/>
  <c r="V138" i="11"/>
  <c r="AA138" i="11"/>
  <c r="E138" i="11"/>
  <c r="J138" i="11"/>
  <c r="O138" i="11"/>
  <c r="T138" i="11"/>
  <c r="Y138" i="11"/>
  <c r="B139" i="11"/>
  <c r="H138" i="11"/>
  <c r="M138" i="11"/>
  <c r="R138" i="11"/>
  <c r="W138" i="11"/>
  <c r="AB138" i="11"/>
  <c r="F138" i="11"/>
  <c r="K138" i="11"/>
  <c r="P138" i="11"/>
  <c r="U138" i="11"/>
  <c r="Z138" i="11"/>
  <c r="D138" i="11"/>
  <c r="I138" i="11"/>
  <c r="N138" i="11"/>
  <c r="AA138" i="10"/>
  <c r="D138" i="10"/>
  <c r="M138" i="10"/>
  <c r="F138" i="10"/>
  <c r="J138" i="10"/>
  <c r="B139" i="10"/>
  <c r="L138" i="10"/>
  <c r="O138" i="10"/>
  <c r="I138" i="10"/>
  <c r="N138" i="10"/>
  <c r="K138" i="10"/>
  <c r="AC138" i="10"/>
  <c r="X138" i="10"/>
  <c r="Y138" i="10"/>
  <c r="U138" i="10"/>
  <c r="S138" i="10"/>
  <c r="W138" i="10"/>
  <c r="R138" i="10"/>
  <c r="T138" i="10"/>
  <c r="Q138" i="10"/>
  <c r="V138" i="10"/>
  <c r="P138" i="10"/>
  <c r="H138" i="10"/>
  <c r="Z138" i="10"/>
  <c r="E138" i="10"/>
  <c r="AB138" i="10"/>
  <c r="G138" i="10"/>
  <c r="N139" i="10"/>
  <c r="Y139" i="10"/>
  <c r="B140" i="10"/>
  <c r="T139" i="10"/>
  <c r="O139" i="10"/>
  <c r="V139" i="10"/>
  <c r="Z139" i="10"/>
  <c r="U139" i="10"/>
  <c r="AB139" i="10"/>
  <c r="G139" i="10"/>
  <c r="AA139" i="10"/>
  <c r="I139" i="10"/>
  <c r="AC139" i="10"/>
  <c r="D139" i="10"/>
  <c r="X139" i="10"/>
  <c r="F139" i="10"/>
  <c r="J139" i="10"/>
  <c r="E139" i="10"/>
  <c r="L139" i="10"/>
  <c r="P139" i="10"/>
  <c r="K139" i="10"/>
  <c r="R139" i="10"/>
  <c r="M139" i="10"/>
  <c r="Q139" i="10"/>
  <c r="H139" i="10"/>
  <c r="S139" i="10"/>
  <c r="W139" i="10"/>
  <c r="J139" i="11"/>
  <c r="AB139" i="11"/>
  <c r="O139" i="11"/>
  <c r="I139" i="11"/>
  <c r="Z139" i="11"/>
  <c r="S139" i="11"/>
  <c r="N139" i="11"/>
  <c r="AC139" i="11"/>
  <c r="G139" i="11"/>
  <c r="V139" i="11"/>
  <c r="D139" i="11"/>
  <c r="E139" i="11"/>
  <c r="P139" i="11"/>
  <c r="Q139" i="11"/>
  <c r="AA139" i="11"/>
  <c r="R139" i="11"/>
  <c r="H139" i="11"/>
  <c r="Y139" i="11"/>
  <c r="X139" i="11"/>
  <c r="L139" i="11"/>
  <c r="M139" i="11"/>
  <c r="F139" i="11"/>
  <c r="W139" i="11"/>
  <c r="T139" i="11"/>
  <c r="K139" i="11"/>
  <c r="U139" i="11"/>
  <c r="B140" i="11"/>
  <c r="P140" i="10"/>
  <c r="Y140" i="10"/>
  <c r="J140" i="10"/>
  <c r="I140" i="10"/>
  <c r="Q140" i="10"/>
  <c r="S140" i="10"/>
  <c r="D140" i="10"/>
  <c r="AA140" i="10"/>
  <c r="G140" i="10"/>
  <c r="AC140" i="10"/>
  <c r="T140" i="10"/>
  <c r="E140" i="10"/>
  <c r="W140" i="10"/>
  <c r="N140" i="10"/>
  <c r="F140" i="10"/>
  <c r="X140" i="10"/>
  <c r="R140" i="10"/>
  <c r="H140" i="10"/>
  <c r="AB140" i="10"/>
  <c r="K140" i="10"/>
  <c r="Z140" i="10"/>
  <c r="U140" i="10"/>
  <c r="V140" i="10"/>
  <c r="L140" i="10"/>
  <c r="M140" i="10"/>
  <c r="O140" i="10"/>
  <c r="J140" i="11"/>
  <c r="Q140" i="11"/>
  <c r="X140" i="11"/>
  <c r="D140" i="11"/>
  <c r="V140" i="11"/>
  <c r="N140" i="11"/>
  <c r="E140" i="11"/>
  <c r="U140" i="11"/>
  <c r="M140" i="11"/>
  <c r="H140" i="11"/>
  <c r="AA140" i="11"/>
  <c r="G140" i="11"/>
  <c r="R140" i="11"/>
  <c r="O140" i="11"/>
  <c r="Z140" i="11"/>
  <c r="F140" i="11"/>
  <c r="Y140" i="11"/>
  <c r="T140" i="11"/>
  <c r="L140" i="11"/>
  <c r="AB140" i="11"/>
  <c r="S140" i="11"/>
  <c r="K140" i="11"/>
  <c r="AC140" i="11"/>
  <c r="I140" i="11"/>
  <c r="P140" i="11"/>
  <c r="W140" i="11"/>
  <c r="AC77" i="11"/>
  <c r="AC124" i="11"/>
  <c r="L11" i="14"/>
  <c r="F12" i="14"/>
  <c r="L12" i="14"/>
  <c r="F11" i="14"/>
  <c r="F13" i="14"/>
  <c r="E12" i="14"/>
  <c r="AC47" i="10"/>
  <c r="AC124" i="10"/>
  <c r="K12" i="14"/>
  <c r="E11" i="14"/>
  <c r="E13" i="14"/>
  <c r="K11" i="14"/>
  <c r="K13" i="14"/>
  <c r="AC27" i="10"/>
  <c r="AC112" i="10"/>
  <c r="D12" i="14"/>
  <c r="D11" i="14"/>
  <c r="D13" i="14"/>
  <c r="J12" i="14"/>
  <c r="J11" i="14"/>
  <c r="J13" i="14"/>
  <c r="AC15" i="12"/>
  <c r="AC109" i="12"/>
  <c r="C11" i="14"/>
  <c r="I12" i="14"/>
  <c r="M12" i="14"/>
  <c r="C12" i="14"/>
  <c r="G12" i="14"/>
  <c r="I11" i="14"/>
  <c r="L13" i="14"/>
  <c r="M11" i="14"/>
  <c r="I13" i="14"/>
  <c r="G11" i="14"/>
  <c r="C13" i="14"/>
  <c r="H14" i="14"/>
  <c r="G13" i="14"/>
  <c r="H12" i="14"/>
  <c r="M13" i="14"/>
  <c r="N12" i="14"/>
  <c r="N14" i="14"/>
  <c r="N11" i="14"/>
  <c r="N13" i="14"/>
  <c r="H11" i="14"/>
  <c r="H13" i="14"/>
</calcChain>
</file>

<file path=xl/sharedStrings.xml><?xml version="1.0" encoding="utf-8"?>
<sst xmlns="http://schemas.openxmlformats.org/spreadsheetml/2006/main" count="1256" uniqueCount="337">
  <si>
    <t>Politehnica University Timişoara</t>
  </si>
  <si>
    <t>MECHANICS Faculty</t>
  </si>
  <si>
    <t>Fundamental Domain of Hierarchy (DFI): ENGINEETING SCIENCES</t>
  </si>
  <si>
    <t>Branch of Sciences (RSI): Mec.Eng., Mechatronics, Ind.Eng. and Management</t>
  </si>
  <si>
    <t>Domain of Hierarchy (DII): INDUSTRIAL ENGINEERING</t>
  </si>
  <si>
    <t>Bachelor Domain (DL): INDUSTRIAL ENGINEERING</t>
  </si>
  <si>
    <t>Cod DFI.</t>
  </si>
  <si>
    <t>CodRSI.</t>
  </si>
  <si>
    <t>CodDII.</t>
  </si>
  <si>
    <t>CodDL</t>
  </si>
  <si>
    <t>:</t>
  </si>
  <si>
    <t>ciclul</t>
  </si>
  <si>
    <t>c1c2c3-dom</t>
  </si>
  <si>
    <t>a1a2</t>
  </si>
  <si>
    <t>c1c2c3-spec</t>
  </si>
  <si>
    <t>L</t>
  </si>
  <si>
    <t>CURRICULA</t>
  </si>
  <si>
    <t>Academical year 2014 - 2015</t>
  </si>
  <si>
    <t>YEAR I</t>
  </si>
  <si>
    <t>YEAR II</t>
  </si>
  <si>
    <t>SEMESTER 1</t>
  </si>
  <si>
    <t>SEMESTER 2</t>
  </si>
  <si>
    <t>SEMESTER 3</t>
  </si>
  <si>
    <t>SEMESTER 4</t>
  </si>
  <si>
    <t>1</t>
  </si>
  <si>
    <t>Mathematical Analysis</t>
  </si>
  <si>
    <t>Special Mathematics</t>
  </si>
  <si>
    <t>Fundaments of electrical and electronic engineering</t>
  </si>
  <si>
    <t>Fundamentals of Automation</t>
  </si>
  <si>
    <t>E</t>
  </si>
  <si>
    <t>DF</t>
  </si>
  <si>
    <t>D</t>
  </si>
  <si>
    <t>DD</t>
  </si>
  <si>
    <t>2</t>
  </si>
  <si>
    <t>Algebra and Geometry</t>
  </si>
  <si>
    <t>Science of Materials 1</t>
  </si>
  <si>
    <t>Mathematics assisted by computer</t>
  </si>
  <si>
    <t>Microeconomics</t>
  </si>
  <si>
    <t>DC</t>
  </si>
  <si>
    <t>3</t>
  </si>
  <si>
    <t>Physics</t>
  </si>
  <si>
    <t>Fundaments of mechanical engineering</t>
  </si>
  <si>
    <t>Strength of Materials 1</t>
  </si>
  <si>
    <t>Measurements</t>
  </si>
  <si>
    <t>4</t>
  </si>
  <si>
    <t>Computer Programming and Utilization 1</t>
  </si>
  <si>
    <t>Technical drawing assisted by computer</t>
  </si>
  <si>
    <t>Computer Programming and Utilization 2</t>
  </si>
  <si>
    <t>Strength of Materials 2</t>
  </si>
  <si>
    <t>DS</t>
  </si>
  <si>
    <t>5</t>
  </si>
  <si>
    <t>Descriptive Geometry and Technical Drawing</t>
  </si>
  <si>
    <t xml:space="preserve">Material Technology </t>
  </si>
  <si>
    <t>Fundaments of Numerical Methods</t>
  </si>
  <si>
    <t>Mechanisms</t>
  </si>
  <si>
    <t>6</t>
  </si>
  <si>
    <t>General Chemistry</t>
  </si>
  <si>
    <t>Culture and Civilization</t>
  </si>
  <si>
    <t>Science of Materials 2</t>
  </si>
  <si>
    <t>Basics of assembly processes</t>
  </si>
  <si>
    <t>7</t>
  </si>
  <si>
    <t>Modern Languages (English, Franch or German)</t>
  </si>
  <si>
    <t xml:space="preserve">Thermal engineering </t>
  </si>
  <si>
    <t>Basics of Polymeric Materials Processig</t>
  </si>
  <si>
    <t>8</t>
  </si>
  <si>
    <t>Sport</t>
  </si>
  <si>
    <t>9</t>
  </si>
  <si>
    <t>Professional Practical Training.40 hours/sem.</t>
  </si>
  <si>
    <t>C</t>
  </si>
  <si>
    <t>total/ sem.</t>
  </si>
  <si>
    <t>hours:</t>
  </si>
  <si>
    <t>VPI:</t>
  </si>
  <si>
    <t xml:space="preserve">credits: </t>
  </si>
  <si>
    <t xml:space="preserve">evaluations: </t>
  </si>
  <si>
    <t>4E,4D</t>
  </si>
  <si>
    <t>4E,4D,1C</t>
  </si>
  <si>
    <t>total/ week</t>
  </si>
  <si>
    <t>in which:</t>
  </si>
  <si>
    <t>(c, s, l, p)</t>
  </si>
  <si>
    <t>RECTOR,</t>
  </si>
  <si>
    <t>DECAN,</t>
  </si>
  <si>
    <t>Prof.univ.dr.ing.Viorel-Aurel ŞERBAN</t>
  </si>
  <si>
    <t>Prof.dr.ing.Inocenţiu MANIU</t>
  </si>
  <si>
    <t>CodDL.</t>
  </si>
  <si>
    <t>CodS</t>
  </si>
  <si>
    <t>YEAR III</t>
  </si>
  <si>
    <t>YEAR IV</t>
  </si>
  <si>
    <t>SEMESTER 5</t>
  </si>
  <si>
    <t>SEMESTER 6</t>
  </si>
  <si>
    <t>SEMESTER 7</t>
  </si>
  <si>
    <t>SEMESTER 8</t>
  </si>
  <si>
    <t>Management</t>
  </si>
  <si>
    <t>Marketing</t>
  </si>
  <si>
    <t>Optional independent 7</t>
  </si>
  <si>
    <t>Optional packed 3</t>
  </si>
  <si>
    <t>Mechanical machine parts 1</t>
  </si>
  <si>
    <t>Mechanical machine parts 2</t>
  </si>
  <si>
    <t>Optional independent 8</t>
  </si>
  <si>
    <t>Optional packed 4</t>
  </si>
  <si>
    <t>Pneumatic and hydraulic drivers</t>
  </si>
  <si>
    <t>Computer aided design (CAD)</t>
  </si>
  <si>
    <t>Optional independent 9</t>
  </si>
  <si>
    <t>Optional packed 5</t>
  </si>
  <si>
    <t>Optional independent1</t>
  </si>
  <si>
    <t>Optional independent 3</t>
  </si>
  <si>
    <t>Optional independent 10</t>
  </si>
  <si>
    <t>Optional packed 6</t>
  </si>
  <si>
    <t>Heat treatments</t>
  </si>
  <si>
    <t>Optional independent 4</t>
  </si>
  <si>
    <t>Optional packed 1</t>
  </si>
  <si>
    <t>Preparation of license dissertation</t>
  </si>
  <si>
    <t>Basics of the manufacturing processes</t>
  </si>
  <si>
    <t>Optional independent 5</t>
  </si>
  <si>
    <t>Optional packed 2</t>
  </si>
  <si>
    <t>Supporting of the license dissertation</t>
  </si>
  <si>
    <t>Optional independent 2</t>
  </si>
  <si>
    <t>Optional independent 6</t>
  </si>
  <si>
    <t>Communication</t>
  </si>
  <si>
    <t>Professional practical training 100 hours/sem.</t>
  </si>
  <si>
    <t>Professional practical training  100 hours/sem.</t>
  </si>
  <si>
    <t>4E,3D,1C</t>
  </si>
  <si>
    <t>4E,3D</t>
  </si>
  <si>
    <t>5E, 1D</t>
  </si>
  <si>
    <t xml:space="preserve">* Whit duration of 7 weeks x 26 hours in which Professional Practic Stage 2 weeks X 26 hours. ** a. evalution of the fundamental and speciality knowledge ; b. sustaining the bachelor thesis </t>
  </si>
  <si>
    <t xml:space="preserve"> OPTIONAL DISCIPLINES</t>
  </si>
  <si>
    <t>Opt.Ind.1.1-Logistics of Manufacturing</t>
  </si>
  <si>
    <t>Opt.Ind.3.1-Material Selection (*)</t>
  </si>
  <si>
    <t>Opt.Ind.7.1-Product manufacturing engineering (*)</t>
  </si>
  <si>
    <t>Opt.Pac.3.1-Numerical Control Machine Tools Programing (*)</t>
  </si>
  <si>
    <t>Opt.Ind.1.2-Rapid manufacturing and prototyping  (*)</t>
  </si>
  <si>
    <t>Opt.Ind.3.2-Material Control</t>
  </si>
  <si>
    <t>Opt.Ind.7.2- Manufacturing engineering</t>
  </si>
  <si>
    <t>Opt.Pac.3.2-Flexible manufacturing systems</t>
  </si>
  <si>
    <t>Opt.Ind.2.1-Engineering of quality (*)</t>
  </si>
  <si>
    <t>Opt.Ind.4.1-Machine Tools (*)</t>
  </si>
  <si>
    <t>Opt.Ind.8.1-Servomachinery, gauges and sensors (*)</t>
  </si>
  <si>
    <t>Opt.Pac.4.1-Manufacturing equipments and technologies (*)</t>
  </si>
  <si>
    <t>Opt.Ind.2.2-Quality management</t>
  </si>
  <si>
    <t>Opt.Ind.4.2- Manufacturing  systems</t>
  </si>
  <si>
    <t>Opt.Ind.8.2-Driving of the processing machines</t>
  </si>
  <si>
    <t>Opt.Pac.4.2-Manufacturing equipments and processes</t>
  </si>
  <si>
    <t>Opt.Ind.5.1-Plastic deformation technologies (*)</t>
  </si>
  <si>
    <t>Opt.Ind.9.1-Innovation and vocational communication (*)</t>
  </si>
  <si>
    <t>Opt.Pac.5.1-3D measurement procedures (*)</t>
  </si>
  <si>
    <t>Opt.Ind.5.2-Plastic deformation processing systems</t>
  </si>
  <si>
    <t xml:space="preserve">Opt.Ind.9.2-Technical creativity and value engineering </t>
  </si>
  <si>
    <t>Opt.Pac.5.2-CComputer aided 3D measurements</t>
  </si>
  <si>
    <t>Opt.Ind.6.1-Thermal covering and reconditioning (*)</t>
  </si>
  <si>
    <t>Opt.Ind.10.1-Materials deformation and breakage (*)</t>
  </si>
  <si>
    <t>Opt.Pac.6.1- Plastics processing technologies (*)</t>
  </si>
  <si>
    <t>Opt.Ind.6.2-Anticorrosive protections</t>
  </si>
  <si>
    <t>Opt.Ind.10.2-Industrial welding</t>
  </si>
  <si>
    <t xml:space="preserve">Opt.Pac.6.2-Injection moulding technology </t>
  </si>
  <si>
    <t>Opt.Pac.1.1-Manufacturing devices and maintenance (*)</t>
  </si>
  <si>
    <t>10</t>
  </si>
  <si>
    <t>Opt.Pac.1.2- Operational availability of technological systems</t>
  </si>
  <si>
    <t>11</t>
  </si>
  <si>
    <t>Opt.Pac.2.1-Cutting tools design and applications  (*)</t>
  </si>
  <si>
    <t>12</t>
  </si>
  <si>
    <t>Opt.Pac.2.2-Cutting Tools</t>
  </si>
  <si>
    <t>Note: Form each OPTIONAL DISCIPLINES group, it will be activated an disciplines number according whit the students options, number of students and finacial coverage.</t>
  </si>
  <si>
    <t xml:space="preserve"> FACULTATIVE DISCIPLINES</t>
  </si>
  <si>
    <t>Educational Psychology</t>
  </si>
  <si>
    <t>Fundamentals Of Pedagogy. Theory and Methodology of Curriculum</t>
  </si>
  <si>
    <t xml:space="preserve">The Didactic of the Speciality </t>
  </si>
  <si>
    <t>Voluntariat</t>
  </si>
  <si>
    <t>Responsabilitate sociala si activism civic</t>
  </si>
  <si>
    <t>1E</t>
  </si>
  <si>
    <t>ANUL III</t>
  </si>
  <si>
    <t>ANUL IV</t>
  </si>
  <si>
    <t>SEMESTRUL 5</t>
  </si>
  <si>
    <t>SEMESTRUL 6</t>
  </si>
  <si>
    <t>SEMESTRUL 7</t>
  </si>
  <si>
    <t>SEMESTRUL 8</t>
  </si>
  <si>
    <t>Educational Communication</t>
  </si>
  <si>
    <t>Pedagogical Practice 42 hours/sem.</t>
  </si>
  <si>
    <t>Classroom Management</t>
  </si>
  <si>
    <t>1E,1C</t>
  </si>
  <si>
    <t>Legend</t>
  </si>
  <si>
    <t xml:space="preserve">Name of Course </t>
  </si>
  <si>
    <t>s=numbers of seminar hours</t>
  </si>
  <si>
    <t xml:space="preserve">l= numbers of laboratory hours 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</si>
  <si>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</si>
  <si>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</si>
  <si>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</si>
  <si>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</si>
  <si>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</si>
  <si>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</si>
  <si>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</si>
  <si>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</si>
  <si>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</si>
  <si>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p=numbers of project hours</t>
  </si>
  <si>
    <t xml:space="preserve">CF= Formative category of the discipline </t>
  </si>
  <si>
    <t>Cod = Courses cod</t>
  </si>
  <si>
    <t>CFÎ{DC, DD, DF, DS}</t>
  </si>
  <si>
    <t>nc = numbers of credits</t>
  </si>
  <si>
    <t xml:space="preserve">DC - Additional discipline </t>
  </si>
  <si>
    <t>FE = evaluation form</t>
  </si>
  <si>
    <t>DD - Discipline in domain</t>
  </si>
  <si>
    <t xml:space="preserve"> FE Î {E, D, C, P-E, P-D}</t>
  </si>
  <si>
    <t>DF - Fundamental discipline</t>
  </si>
  <si>
    <t>E=exam</t>
  </si>
  <si>
    <t xml:space="preserve">DS - Speciality displine </t>
  </si>
  <si>
    <t>D=distributed evaluation</t>
  </si>
  <si>
    <t xml:space="preserve">VPI = number of hours necessary to individual study </t>
  </si>
  <si>
    <t>C=colloquy</t>
  </si>
  <si>
    <t xml:space="preserve">Exemple </t>
  </si>
  <si>
    <t xml:space="preserve">P - E - autonom project whit evaluation as the same like exam  </t>
  </si>
  <si>
    <t>P - D - autonom project whit evaluation as the same like distributed evaluation</t>
  </si>
  <si>
    <t>c=numbers of course houres/semester</t>
  </si>
  <si>
    <t>(*) -  optional disciplines activated in academical year 2014 / 2015</t>
  </si>
  <si>
    <t>Curs</t>
  </si>
  <si>
    <t>Aplicatii</t>
  </si>
  <si>
    <t>An</t>
  </si>
  <si>
    <t>Sem</t>
  </si>
  <si>
    <t>Disciplina</t>
  </si>
  <si>
    <t>Opt. 1</t>
  </si>
  <si>
    <t>Opt. 2</t>
  </si>
  <si>
    <t>Gr.did.</t>
  </si>
  <si>
    <t>Titl.st.</t>
  </si>
  <si>
    <t>Cadrul didactic</t>
  </si>
  <si>
    <t>Varst</t>
  </si>
  <si>
    <t>Examinare</t>
  </si>
  <si>
    <t>Credite</t>
  </si>
  <si>
    <t>S</t>
  </si>
  <si>
    <t>P</t>
  </si>
  <si>
    <t>Total</t>
  </si>
  <si>
    <t>Tip discipl.</t>
  </si>
  <si>
    <t>TOTAL</t>
  </si>
  <si>
    <t>S+L+P</t>
  </si>
  <si>
    <t>Statut disc.</t>
  </si>
  <si>
    <t>Lector</t>
  </si>
  <si>
    <t>dr.</t>
  </si>
  <si>
    <t>JURATONI Adina</t>
  </si>
  <si>
    <t>LUGOJAN Sorin</t>
  </si>
  <si>
    <t>Conf.</t>
  </si>
  <si>
    <t>BARVINSCHI Floricica</t>
  </si>
  <si>
    <t>Asist.</t>
  </si>
  <si>
    <t>dr.ing.</t>
  </si>
  <si>
    <t>CALINOIU Delia</t>
  </si>
  <si>
    <t>S.L.</t>
  </si>
  <si>
    <t>DUME Adrian</t>
  </si>
  <si>
    <t>STEF Dorian</t>
  </si>
  <si>
    <t>Prof.</t>
  </si>
  <si>
    <t>VODA Mircea</t>
  </si>
  <si>
    <t>ILIE Mariana</t>
  </si>
  <si>
    <t>MAGDA Angela</t>
  </si>
  <si>
    <t>COSTEA Liviu</t>
  </si>
  <si>
    <t>CHIRIAC Laura</t>
  </si>
  <si>
    <t>DEJICA CARTIS Anca</t>
  </si>
  <si>
    <t>IONESCU Dan</t>
  </si>
  <si>
    <t>BOTA Constantin</t>
  </si>
  <si>
    <t>SERBAN Viorel</t>
  </si>
  <si>
    <t>OPRIS Carmen</t>
  </si>
  <si>
    <t>DRAGANESCU Gheorghe</t>
  </si>
  <si>
    <t>MENYHARDT Karol</t>
  </si>
  <si>
    <t>OLARIU Mirecea</t>
  </si>
  <si>
    <t>MALAIMARE Gabriel</t>
  </si>
  <si>
    <t>GHERHES Vasile</t>
  </si>
  <si>
    <t>KILYENI Annamaria</t>
  </si>
  <si>
    <t xml:space="preserve">TITIHAZAN Mariana </t>
  </si>
  <si>
    <t>ISAR Dorina</t>
  </si>
  <si>
    <t>SAVA Marcela</t>
  </si>
  <si>
    <t>FAUR Nicolaie</t>
  </si>
  <si>
    <t>NES Cristian</t>
  </si>
  <si>
    <t>STOIA Dorina</t>
  </si>
  <si>
    <t>TRIF Gavrila</t>
  </si>
  <si>
    <t>RAILEANU Tudor</t>
  </si>
  <si>
    <t>MAGDA Aurelian</t>
  </si>
  <si>
    <t>BURCA Mircea</t>
  </si>
  <si>
    <t>GROZA Ion</t>
  </si>
  <si>
    <t>MARSAVINA Liviu</t>
  </si>
  <si>
    <t>LINU Emanoil</t>
  </si>
  <si>
    <t>MANIU Inocentiu</t>
  </si>
  <si>
    <t>MOLDOVAN Cristian</t>
  </si>
  <si>
    <t>POPESCU Mihaela</t>
  </si>
  <si>
    <t>STAN Daniel</t>
  </si>
  <si>
    <t>NEGRU STRAUTI Gabriela</t>
  </si>
  <si>
    <t>IOANOVICI Francisc</t>
  </si>
  <si>
    <t>SOSDEAN Danut</t>
  </si>
  <si>
    <t>COSMA Cristian</t>
  </si>
  <si>
    <t>FERICIAN Florin</t>
  </si>
  <si>
    <t>UDRESCU Liviu</t>
  </si>
  <si>
    <t>DUMA Sebastian</t>
  </si>
  <si>
    <t>TURC Cristian</t>
  </si>
  <si>
    <t>BANCIU Felicia</t>
  </si>
  <si>
    <t>TUNEA Daniel</t>
  </si>
  <si>
    <t>MIHARTESCU Andreea</t>
  </si>
  <si>
    <t>RADU Bogdan</t>
  </si>
  <si>
    <t>BUZDUGAN Dragos</t>
  </si>
  <si>
    <t>TULCAN Aurel</t>
  </si>
  <si>
    <t>DRAGHICI George</t>
  </si>
  <si>
    <t xml:space="preserve">LOCOVEI Cosmin </t>
  </si>
  <si>
    <t>PAMINTAS Eugen</t>
  </si>
  <si>
    <t>PALEA Adina</t>
  </si>
  <si>
    <t>BUT Adrian</t>
  </si>
  <si>
    <t>Nr.crt.</t>
  </si>
  <si>
    <t>Nr. crt</t>
  </si>
  <si>
    <t>Discipline</t>
  </si>
  <si>
    <t>Reco- mandari ARACIS</t>
  </si>
  <si>
    <t>Nr. de ore</t>
  </si>
  <si>
    <t>Nr.credite</t>
  </si>
  <si>
    <t>An I</t>
  </si>
  <si>
    <t>An II</t>
  </si>
  <si>
    <t>An III</t>
  </si>
  <si>
    <t>An IV</t>
  </si>
  <si>
    <t>Ore</t>
  </si>
  <si>
    <t>%</t>
  </si>
  <si>
    <t>Fundamentale</t>
  </si>
  <si>
    <t>&gt; 17 %</t>
  </si>
  <si>
    <t>Ingineresti in domeniu + Practica</t>
  </si>
  <si>
    <t>&gt; 38 %</t>
  </si>
  <si>
    <t>De specialitate + Proiect de diploma</t>
  </si>
  <si>
    <t>&gt; 25 %</t>
  </si>
  <si>
    <t>Complementare</t>
  </si>
  <si>
    <t>&lt; 8 %</t>
  </si>
  <si>
    <t>Obligatorii</t>
  </si>
  <si>
    <t>Optionale</t>
  </si>
  <si>
    <t>Facultative</t>
  </si>
  <si>
    <t>Anul I</t>
  </si>
  <si>
    <t>Anul II</t>
  </si>
  <si>
    <t>Anul III</t>
  </si>
  <si>
    <t>Anul IV</t>
  </si>
  <si>
    <t>Total pe forme de verificare</t>
  </si>
  <si>
    <t>Discipline obligatorii</t>
  </si>
  <si>
    <t>Examene</t>
  </si>
  <si>
    <t>Evaluare distribuita</t>
  </si>
  <si>
    <t>Colocviu</t>
  </si>
  <si>
    <t>TOTAL I</t>
  </si>
  <si>
    <t>Discipline facultative</t>
  </si>
  <si>
    <t>TOTAL II</t>
  </si>
  <si>
    <t>Total ore pe forme de activitate</t>
  </si>
  <si>
    <t>Discipline obligatorii ore/an</t>
  </si>
  <si>
    <t>Practica</t>
  </si>
  <si>
    <t>Elaborare diploma</t>
  </si>
  <si>
    <t>Discipline facultative ore/an</t>
  </si>
  <si>
    <t>Specialization (S): MANUFACTURING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</si>
</sst>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8" x14ac:knownFonts="1">
    <font>
      <sz val="10"/>
      <name val="Arial"/>
      <charset val="238"/>
    </font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vertAlign val="superscript"/>
      <sz val="14"/>
      <color indexed="18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11"/>
      <color indexed="56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  <font>
      <sz val="14"/>
      <color rgb="FF002060"/>
      <name val="Arial"/>
      <family val="2"/>
    </font>
    <font>
      <strike/>
      <sz val="14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medium">
        <color indexed="62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double">
        <color indexed="64"/>
      </left>
      <right style="medium">
        <color indexed="62"/>
      </right>
      <top style="double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2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300">
    <xf numFmtId="0" fontId="0" fillId="0" borderId="0" xfId="0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/>
    <xf numFmtId="0" fontId="11" fillId="0" borderId="0" xfId="0" applyFont="1" applyFill="1" applyBorder="1"/>
    <xf numFmtId="0" fontId="3" fillId="0" borderId="0" xfId="0" applyFont="1" applyAlignment="1"/>
    <xf numFmtId="0" fontId="3" fillId="0" borderId="0" xfId="0" applyFont="1" applyFill="1" applyAlignment="1"/>
    <xf numFmtId="0" fontId="12" fillId="0" borderId="0" xfId="0" applyFont="1" applyFill="1" applyAlignment="1"/>
    <xf numFmtId="0" fontId="13" fillId="0" borderId="0" xfId="0" applyFo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3" fillId="0" borderId="0" xfId="1" applyFont="1" applyFill="1" applyBorder="1" applyAlignment="1">
      <alignment wrapText="1"/>
    </xf>
    <xf numFmtId="0" fontId="33" fillId="0" borderId="0" xfId="1" applyFont="1" applyFill="1" applyAlignment="1">
      <alignment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2" fillId="0" borderId="0" xfId="0" applyFont="1" applyAlignment="1"/>
    <xf numFmtId="0" fontId="6" fillId="0" borderId="5" xfId="0" applyFont="1" applyFill="1" applyBorder="1"/>
    <xf numFmtId="0" fontId="34" fillId="0" borderId="0" xfId="0" applyFont="1" applyFill="1" applyAlignment="1"/>
    <xf numFmtId="0" fontId="34" fillId="0" borderId="0" xfId="0" applyFont="1" applyFill="1"/>
    <xf numFmtId="0" fontId="2" fillId="0" borderId="0" xfId="0" applyFont="1" applyFill="1" applyAlignment="1"/>
    <xf numFmtId="0" fontId="6" fillId="0" borderId="6" xfId="0" applyFont="1" applyFill="1" applyBorder="1"/>
    <xf numFmtId="0" fontId="3" fillId="0" borderId="0" xfId="0" applyFont="1" applyFill="1" applyBorder="1" applyAlignment="1"/>
    <xf numFmtId="0" fontId="6" fillId="0" borderId="0" xfId="0" applyFont="1" applyBorder="1"/>
    <xf numFmtId="0" fontId="2" fillId="0" borderId="0" xfId="0" quotePrefix="1" applyFont="1" applyFill="1" applyBorder="1" applyAlignment="1">
      <alignment vertical="center" wrapText="1" shrinkToFit="1"/>
    </xf>
    <xf numFmtId="0" fontId="20" fillId="0" borderId="9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2" borderId="0" xfId="0" applyFont="1" applyFill="1" applyAlignment="1"/>
    <xf numFmtId="0" fontId="21" fillId="0" borderId="0" xfId="0" applyFont="1" applyFill="1" applyAlignment="1"/>
    <xf numFmtId="0" fontId="26" fillId="0" borderId="0" xfId="0" applyFont="1" applyFill="1" applyAlignment="1"/>
    <xf numFmtId="0" fontId="27" fillId="0" borderId="0" xfId="0" applyFont="1"/>
    <xf numFmtId="0" fontId="26" fillId="0" borderId="0" xfId="0" applyFont="1" applyAlignment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5" fillId="0" borderId="0" xfId="0" applyFont="1" applyAlignment="1"/>
    <xf numFmtId="0" fontId="22" fillId="0" borderId="5" xfId="0" applyFont="1" applyFill="1" applyBorder="1"/>
    <xf numFmtId="0" fontId="2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/>
    <xf numFmtId="164" fontId="21" fillId="0" borderId="20" xfId="0" applyNumberFormat="1" applyFont="1" applyFill="1" applyBorder="1" applyAlignment="1">
      <alignment horizontal="center" vertical="center" shrinkToFit="1"/>
    </xf>
    <xf numFmtId="164" fontId="21" fillId="0" borderId="1" xfId="0" applyNumberFormat="1" applyFont="1" applyFill="1" applyBorder="1" applyAlignment="1">
      <alignment horizontal="center" vertical="center" shrinkToFit="1"/>
    </xf>
    <xf numFmtId="164" fontId="21" fillId="0" borderId="20" xfId="0" applyNumberFormat="1" applyFont="1" applyFill="1" applyBorder="1" applyAlignment="1" applyProtection="1">
      <alignment horizontal="center" vertical="center" shrinkToFit="1"/>
      <protection locked="0"/>
    </xf>
    <xf numFmtId="164" fontId="21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21" fillId="0" borderId="20" xfId="0" applyNumberFormat="1" applyFont="1" applyFill="1" applyBorder="1" applyAlignment="1">
      <alignment horizontal="center" vertical="center"/>
    </xf>
    <xf numFmtId="165" fontId="28" fillId="0" borderId="20" xfId="0" applyNumberFormat="1" applyFont="1" applyFill="1" applyBorder="1" applyAlignment="1">
      <alignment horizontal="center" vertical="center"/>
    </xf>
    <xf numFmtId="165" fontId="21" fillId="0" borderId="20" xfId="0" applyNumberFormat="1" applyFont="1" applyFill="1" applyBorder="1" applyAlignment="1">
      <alignment horizontal="center" vertical="center" shrinkToFit="1"/>
    </xf>
    <xf numFmtId="0" fontId="29" fillId="0" borderId="22" xfId="0" applyFont="1" applyBorder="1" applyAlignment="1">
      <alignment horizontal="center" shrinkToFit="1"/>
    </xf>
    <xf numFmtId="0" fontId="29" fillId="2" borderId="22" xfId="0" applyFont="1" applyFill="1" applyBorder="1" applyAlignment="1">
      <alignment horizontal="center" shrinkToFit="1"/>
    </xf>
    <xf numFmtId="0" fontId="29" fillId="3" borderId="22" xfId="0" applyFont="1" applyFill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0" fillId="2" borderId="0" xfId="0" applyFill="1" applyAlignment="1">
      <alignment horizontal="center" shrinkToFit="1"/>
    </xf>
    <xf numFmtId="0" fontId="29" fillId="0" borderId="0" xfId="0" applyFont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29" fillId="0" borderId="22" xfId="0" applyFont="1" applyBorder="1" applyAlignment="1">
      <alignment horizontal="left" shrinkToFit="1"/>
    </xf>
    <xf numFmtId="0" fontId="0" fillId="0" borderId="22" xfId="0" applyBorder="1" applyAlignment="1">
      <alignment shrinkToFit="1"/>
    </xf>
    <xf numFmtId="0" fontId="0" fillId="0" borderId="22" xfId="0" applyBorder="1" applyAlignment="1">
      <alignment horizontal="center" shrinkToFit="1"/>
    </xf>
    <xf numFmtId="0" fontId="1" fillId="0" borderId="0" xfId="0" applyFont="1" applyAlignment="1">
      <alignment shrinkToFit="1"/>
    </xf>
    <xf numFmtId="0" fontId="0" fillId="2" borderId="0" xfId="0" applyFill="1" applyAlignment="1">
      <alignment shrinkToFit="1"/>
    </xf>
    <xf numFmtId="0" fontId="1" fillId="2" borderId="0" xfId="0" applyFont="1" applyFill="1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Fill="1"/>
    <xf numFmtId="0" fontId="0" fillId="0" borderId="22" xfId="0" applyFill="1" applyBorder="1" applyAlignment="1">
      <alignment shrinkToFit="1"/>
    </xf>
    <xf numFmtId="0" fontId="0" fillId="0" borderId="22" xfId="0" applyFill="1" applyBorder="1" applyAlignment="1">
      <alignment horizontal="center" shrinkToFit="1"/>
    </xf>
    <xf numFmtId="0" fontId="1" fillId="0" borderId="22" xfId="0" applyFont="1" applyFill="1" applyBorder="1" applyAlignment="1">
      <alignment horizontal="center" shrinkToFit="1"/>
    </xf>
    <xf numFmtId="0" fontId="29" fillId="0" borderId="22" xfId="0" applyFont="1" applyBorder="1" applyAlignment="1">
      <alignment shrinkToFit="1"/>
    </xf>
    <xf numFmtId="0" fontId="0" fillId="0" borderId="0" xfId="0" applyAlignment="1">
      <alignment wrapText="1"/>
    </xf>
    <xf numFmtId="0" fontId="1" fillId="0" borderId="22" xfId="0" quotePrefix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64" fontId="29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shrinkToFit="1"/>
    </xf>
    <xf numFmtId="0" fontId="0" fillId="5" borderId="0" xfId="0" applyFill="1" applyAlignment="1">
      <alignment shrinkToFit="1"/>
    </xf>
    <xf numFmtId="0" fontId="1" fillId="3" borderId="0" xfId="0" applyFont="1" applyFill="1" applyAlignment="1">
      <alignment shrinkToFit="1"/>
    </xf>
    <xf numFmtId="164" fontId="0" fillId="0" borderId="22" xfId="0" applyNumberForma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164" fontId="29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29" fillId="0" borderId="22" xfId="0" quotePrefix="1" applyFont="1" applyBorder="1" applyAlignment="1">
      <alignment horizontal="center" vertical="center" wrapText="1"/>
    </xf>
    <xf numFmtId="0" fontId="29" fillId="0" borderId="22" xfId="0" quotePrefix="1" applyFont="1" applyBorder="1" applyAlignment="1">
      <alignment horizontal="center"/>
    </xf>
    <xf numFmtId="0" fontId="1" fillId="0" borderId="22" xfId="0" applyFont="1" applyBorder="1"/>
    <xf numFmtId="0" fontId="0" fillId="0" borderId="22" xfId="0" applyBorder="1" applyAlignment="1">
      <alignment horizontal="center"/>
    </xf>
    <xf numFmtId="0" fontId="0" fillId="0" borderId="0" xfId="0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22" xfId="0" applyNumberFormat="1" applyBorder="1" applyAlignment="1">
      <alignment horizontal="center"/>
    </xf>
    <xf numFmtId="0" fontId="0" fillId="6" borderId="22" xfId="0" applyFill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6" fillId="0" borderId="24" xfId="0" applyFont="1" applyFill="1" applyBorder="1"/>
    <xf numFmtId="0" fontId="6" fillId="0" borderId="25" xfId="0" applyFont="1" applyFill="1" applyBorder="1"/>
    <xf numFmtId="0" fontId="2" fillId="0" borderId="24" xfId="0" applyFont="1" applyFill="1" applyBorder="1" applyAlignment="1">
      <alignment vertical="center"/>
    </xf>
    <xf numFmtId="0" fontId="3" fillId="0" borderId="24" xfId="0" applyFont="1" applyFill="1" applyBorder="1"/>
    <xf numFmtId="0" fontId="4" fillId="0" borderId="24" xfId="0" applyFont="1" applyFill="1" applyBorder="1"/>
    <xf numFmtId="0" fontId="4" fillId="0" borderId="26" xfId="0" applyFont="1" applyFill="1" applyBorder="1"/>
    <xf numFmtId="0" fontId="7" fillId="0" borderId="27" xfId="0" applyFont="1" applyFill="1" applyBorder="1" applyAlignment="1"/>
    <xf numFmtId="0" fontId="4" fillId="0" borderId="28" xfId="0" applyFont="1" applyFill="1" applyBorder="1"/>
    <xf numFmtId="0" fontId="3" fillId="0" borderId="27" xfId="0" applyFont="1" applyFill="1" applyBorder="1" applyAlignment="1">
      <alignment vertical="center" wrapText="1"/>
    </xf>
    <xf numFmtId="0" fontId="6" fillId="0" borderId="28" xfId="0" applyFont="1" applyFill="1" applyBorder="1"/>
    <xf numFmtId="0" fontId="3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6" fillId="0" borderId="28" xfId="0" applyFont="1" applyBorder="1"/>
    <xf numFmtId="0" fontId="16" fillId="0" borderId="30" xfId="0" applyFont="1" applyFill="1" applyBorder="1"/>
    <xf numFmtId="0" fontId="6" fillId="0" borderId="3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shrinkToFi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0" borderId="4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top" wrapText="1"/>
    </xf>
    <xf numFmtId="49" fontId="21" fillId="0" borderId="41" xfId="0" applyNumberFormat="1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29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0</xdr:rowOff>
    </xdr:from>
    <xdr:to>
      <xdr:col>44</xdr:col>
      <xdr:colOff>314325</xdr:colOff>
      <xdr:row>4</xdr:row>
      <xdr:rowOff>57150</xdr:rowOff>
    </xdr:to>
    <xdr:pic>
      <xdr:nvPicPr>
        <xdr:cNvPr id="1244" name="Picture 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9300" y="0"/>
          <a:ext cx="2857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3"/>
  <sheetViews>
    <sheetView tabSelected="1" view="pageBreakPreview" zoomScale="70" zoomScaleNormal="100" zoomScaleSheetLayoutView="70" workbookViewId="0">
      <selection activeCell="Q8" sqref="Q8"/>
    </sheetView>
  </sheetViews>
  <sheetFormatPr defaultRowHeight="12.75" x14ac:dyDescent="0.2"/>
  <cols>
    <col min="1" max="1" width="7.28515625" customWidth="1"/>
    <col min="2" max="4" width="6.7109375" customWidth="1"/>
    <col min="5" max="5" width="4.28515625" customWidth="1"/>
    <col min="6" max="6" width="5.85546875" customWidth="1"/>
    <col min="7" max="7" width="4.85546875" customWidth="1"/>
    <col min="8" max="8" width="5.42578125" customWidth="1"/>
    <col min="9" max="10" width="5.28515625" customWidth="1"/>
    <col min="11" max="11" width="5" customWidth="1"/>
    <col min="12" max="12" width="7.140625" customWidth="1"/>
    <col min="13" max="14" width="5.7109375" customWidth="1"/>
    <col min="15" max="15" width="6.85546875" customWidth="1"/>
    <col min="16" max="16" width="4.28515625" customWidth="1"/>
    <col min="17" max="17" width="5.7109375" customWidth="1"/>
    <col min="18" max="21" width="4.28515625" customWidth="1"/>
    <col min="22" max="22" width="5.140625" customWidth="1"/>
    <col min="23" max="23" width="7.5703125" customWidth="1"/>
    <col min="24" max="25" width="5.7109375" customWidth="1"/>
    <col min="26" max="26" width="7.5703125" customWidth="1"/>
    <col min="27" max="27" width="4.28515625" customWidth="1"/>
    <col min="28" max="28" width="6" customWidth="1"/>
    <col min="29" max="32" width="4.28515625" customWidth="1"/>
    <col min="33" max="33" width="5.5703125" customWidth="1"/>
    <col min="34" max="34" width="8" customWidth="1"/>
    <col min="35" max="36" width="5.7109375" customWidth="1"/>
    <col min="37" max="37" width="7.42578125" customWidth="1"/>
    <col min="38" max="38" width="4.28515625" customWidth="1"/>
    <col min="39" max="39" width="5.85546875" customWidth="1"/>
    <col min="40" max="43" width="4.28515625" customWidth="1"/>
    <col min="44" max="44" width="5" customWidth="1"/>
    <col min="45" max="45" width="8" customWidth="1"/>
  </cols>
  <sheetData>
    <row r="1" spans="1:45" s="15" customFormat="1" ht="18" x14ac:dyDescent="0.25">
      <c r="A1" s="7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45" s="15" customFormat="1" ht="18" x14ac:dyDescent="0.25">
      <c r="A2" s="65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45" s="15" customFormat="1" ht="18" x14ac:dyDescent="0.25">
      <c r="A3" s="6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45" s="15" customFormat="1" ht="18" x14ac:dyDescent="0.25">
      <c r="A4" s="65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45" s="15" customFormat="1" ht="18" x14ac:dyDescent="0.25">
      <c r="A5" s="65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45" s="20" customFormat="1" ht="18" x14ac:dyDescent="0.25">
      <c r="A6" s="65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45" s="15" customFormat="1" ht="15" x14ac:dyDescent="0.2">
      <c r="A7" s="18"/>
      <c r="B7" s="18"/>
      <c r="C7" s="18"/>
      <c r="D7" s="18"/>
      <c r="E7" s="18"/>
      <c r="F7" s="18"/>
      <c r="G7" s="18"/>
      <c r="H7" s="40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45" s="2" customFormat="1" ht="15" x14ac:dyDescent="0.2">
      <c r="A8" s="43" t="s">
        <v>6</v>
      </c>
      <c r="B8" s="44" t="s">
        <v>7</v>
      </c>
      <c r="C8" s="44" t="s">
        <v>8</v>
      </c>
      <c r="D8" s="44" t="s">
        <v>9</v>
      </c>
      <c r="E8" s="45" t="s">
        <v>10</v>
      </c>
      <c r="F8" s="142" t="s">
        <v>11</v>
      </c>
      <c r="G8" s="142" t="s">
        <v>12</v>
      </c>
      <c r="H8" s="142" t="s">
        <v>13</v>
      </c>
      <c r="I8" s="142" t="s">
        <v>14</v>
      </c>
    </row>
    <row r="9" spans="1:45" s="2" customFormat="1" ht="15.75" x14ac:dyDescent="0.2">
      <c r="A9" s="46">
        <v>20</v>
      </c>
      <c r="B9" s="47">
        <v>70</v>
      </c>
      <c r="C9" s="47">
        <v>20</v>
      </c>
      <c r="D9" s="47">
        <v>130</v>
      </c>
      <c r="E9" s="48"/>
      <c r="F9" s="143" t="s">
        <v>15</v>
      </c>
      <c r="G9" s="146">
        <v>420</v>
      </c>
      <c r="H9" s="143">
        <v>15</v>
      </c>
      <c r="I9" s="146">
        <v>422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45" s="1" customFormat="1" ht="18" x14ac:dyDescent="0.25">
      <c r="A10" s="220" t="s">
        <v>16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</row>
    <row r="11" spans="1:45" s="1" customFormat="1" ht="18.75" thickBot="1" x14ac:dyDescent="0.3">
      <c r="A11" s="220" t="s">
        <v>17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</row>
    <row r="12" spans="1:45" s="49" customFormat="1" ht="19.5" thickTop="1" thickBot="1" x14ac:dyDescent="0.3">
      <c r="B12" s="216" t="s">
        <v>18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 t="s">
        <v>19</v>
      </c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</row>
    <row r="13" spans="1:45" s="2" customFormat="1" ht="27.75" customHeight="1" thickTop="1" thickBot="1" x14ac:dyDescent="0.3">
      <c r="A13" s="78"/>
      <c r="B13" s="210" t="s">
        <v>20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211" t="s">
        <v>21</v>
      </c>
      <c r="N13" s="211"/>
      <c r="O13" s="211"/>
      <c r="P13" s="211"/>
      <c r="Q13" s="211"/>
      <c r="R13" s="211"/>
      <c r="S13" s="211"/>
      <c r="T13" s="211"/>
      <c r="U13" s="211"/>
      <c r="V13" s="211"/>
      <c r="W13" s="212"/>
      <c r="X13" s="210" t="s">
        <v>22</v>
      </c>
      <c r="Y13" s="211"/>
      <c r="Z13" s="211"/>
      <c r="AA13" s="211"/>
      <c r="AB13" s="211"/>
      <c r="AC13" s="211"/>
      <c r="AD13" s="211"/>
      <c r="AE13" s="211"/>
      <c r="AF13" s="211"/>
      <c r="AG13" s="211"/>
      <c r="AH13" s="212"/>
      <c r="AI13" s="211" t="s">
        <v>23</v>
      </c>
      <c r="AJ13" s="211"/>
      <c r="AK13" s="211"/>
      <c r="AL13" s="211"/>
      <c r="AM13" s="211"/>
      <c r="AN13" s="211"/>
      <c r="AO13" s="211"/>
      <c r="AP13" s="211"/>
      <c r="AQ13" s="211"/>
      <c r="AR13" s="211"/>
      <c r="AS13" s="212"/>
    </row>
    <row r="14" spans="1:45" s="2" customFormat="1" ht="20.100000000000001" customHeight="1" thickTop="1" x14ac:dyDescent="0.2">
      <c r="A14" s="190" t="s">
        <v>24</v>
      </c>
      <c r="B14" s="217" t="s">
        <v>25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9"/>
      <c r="M14" s="198" t="s">
        <v>26</v>
      </c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217" t="s">
        <v>27</v>
      </c>
      <c r="Y14" s="218"/>
      <c r="Z14" s="218"/>
      <c r="AA14" s="218"/>
      <c r="AB14" s="218"/>
      <c r="AC14" s="218"/>
      <c r="AD14" s="218"/>
      <c r="AE14" s="218"/>
      <c r="AF14" s="218"/>
      <c r="AG14" s="218"/>
      <c r="AH14" s="219"/>
      <c r="AI14" s="198" t="s">
        <v>28</v>
      </c>
      <c r="AJ14" s="198"/>
      <c r="AK14" s="198"/>
      <c r="AL14" s="198"/>
      <c r="AM14" s="198"/>
      <c r="AN14" s="198"/>
      <c r="AO14" s="198"/>
      <c r="AP14" s="198"/>
      <c r="AQ14" s="198"/>
      <c r="AR14" s="198"/>
      <c r="AS14" s="199"/>
    </row>
    <row r="15" spans="1:45" s="2" customFormat="1" ht="20.100000000000001" customHeight="1" x14ac:dyDescent="0.2">
      <c r="A15" s="190"/>
      <c r="B15" s="209"/>
      <c r="C15" s="200"/>
      <c r="D15" s="200"/>
      <c r="E15" s="200"/>
      <c r="F15" s="200"/>
      <c r="G15" s="200"/>
      <c r="H15" s="200"/>
      <c r="I15" s="200"/>
      <c r="J15" s="200"/>
      <c r="K15" s="200"/>
      <c r="L15" s="201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1"/>
      <c r="X15" s="209"/>
      <c r="Y15" s="200"/>
      <c r="Z15" s="200"/>
      <c r="AA15" s="200"/>
      <c r="AB15" s="200"/>
      <c r="AC15" s="200"/>
      <c r="AD15" s="200"/>
      <c r="AE15" s="200"/>
      <c r="AF15" s="200"/>
      <c r="AG15" s="200"/>
      <c r="AH15" s="201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1"/>
    </row>
    <row r="16" spans="1:45" s="49" customFormat="1" ht="20.100000000000001" customHeight="1" thickBot="1" x14ac:dyDescent="0.3">
      <c r="A16" s="191"/>
      <c r="B16" s="202" t="str">
        <f>CONCATENATE($F$9,IF(RIGHT(K16,1)="S",$I$9,$G$9),".",$H$9,".","0",RIGHT(B$13,1),".",RIGHT(K16,1),$A14)</f>
        <v>L420.15.01.F1</v>
      </c>
      <c r="C16" s="203"/>
      <c r="D16" s="204"/>
      <c r="E16" s="176">
        <v>4</v>
      </c>
      <c r="F16" s="75" t="s">
        <v>29</v>
      </c>
      <c r="G16" s="51">
        <v>28</v>
      </c>
      <c r="H16" s="52">
        <v>28</v>
      </c>
      <c r="I16" s="52">
        <v>0</v>
      </c>
      <c r="J16" s="53">
        <v>0</v>
      </c>
      <c r="K16" s="75" t="s">
        <v>30</v>
      </c>
      <c r="L16" s="144">
        <f>E16*(42*18-E$43*14)/30</f>
        <v>48.533333333333331</v>
      </c>
      <c r="M16" s="202" t="str">
        <f>CONCATENATE($F$9,IF(RIGHT(V16,1)="S",$I$9,$G$9),".",$H$9,".","0",RIGHT(M$13,1),".",RIGHT(V16,1),$A14)</f>
        <v>L420.15.02.F1</v>
      </c>
      <c r="N16" s="203"/>
      <c r="O16" s="204"/>
      <c r="P16" s="176">
        <v>4</v>
      </c>
      <c r="Q16" s="75" t="s">
        <v>31</v>
      </c>
      <c r="R16" s="51">
        <v>28</v>
      </c>
      <c r="S16" s="52">
        <v>14</v>
      </c>
      <c r="T16" s="52">
        <v>14</v>
      </c>
      <c r="U16" s="53">
        <v>0</v>
      </c>
      <c r="V16" s="75" t="s">
        <v>30</v>
      </c>
      <c r="W16" s="144">
        <f>P16*(42*18-P$43*14)/30</f>
        <v>50.4</v>
      </c>
      <c r="X16" s="202" t="str">
        <f>CONCATENATE($F$9,IF(RIGHT(AG16,1)="S",$I$9,$G$9),".",$H$9,".","0",RIGHT(X$13,1),".",RIGHT(AG16,1),$A14)</f>
        <v>L420.15.03.D1</v>
      </c>
      <c r="Y16" s="203"/>
      <c r="Z16" s="204"/>
      <c r="AA16" s="176">
        <v>5</v>
      </c>
      <c r="AB16" s="75" t="s">
        <v>29</v>
      </c>
      <c r="AC16" s="51">
        <v>42</v>
      </c>
      <c r="AD16" s="52">
        <v>0</v>
      </c>
      <c r="AE16" s="52">
        <v>28</v>
      </c>
      <c r="AF16" s="53">
        <v>0</v>
      </c>
      <c r="AG16" s="75" t="s">
        <v>32</v>
      </c>
      <c r="AH16" s="144">
        <f>AA16*(42*18-AA$43*14)/30</f>
        <v>63</v>
      </c>
      <c r="AI16" s="202" t="str">
        <f>CONCATENATE($F$9,IF(RIGHT(AR16,1)="S",$I$9,$G$9),".",$H$9,".","0",RIGHT(AI$13,1),".",RIGHT(AR16,1),$A14)</f>
        <v>L420.15.04.F1</v>
      </c>
      <c r="AJ16" s="203"/>
      <c r="AK16" s="204"/>
      <c r="AL16" s="176">
        <v>2</v>
      </c>
      <c r="AM16" s="75" t="s">
        <v>31</v>
      </c>
      <c r="AN16" s="51">
        <v>14</v>
      </c>
      <c r="AO16" s="52">
        <v>0</v>
      </c>
      <c r="AP16" s="52">
        <v>14</v>
      </c>
      <c r="AQ16" s="53">
        <v>0</v>
      </c>
      <c r="AR16" s="75" t="s">
        <v>30</v>
      </c>
      <c r="AS16" s="144">
        <f>AL16*(42*18-AL$43*14)/30</f>
        <v>25.2</v>
      </c>
    </row>
    <row r="17" spans="1:45" s="2" customFormat="1" ht="20.100000000000001" customHeight="1" thickTop="1" x14ac:dyDescent="0.2">
      <c r="A17" s="189" t="s">
        <v>33</v>
      </c>
      <c r="B17" s="208" t="s">
        <v>34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9"/>
      <c r="M17" s="198" t="s">
        <v>35</v>
      </c>
      <c r="N17" s="198"/>
      <c r="O17" s="198"/>
      <c r="P17" s="198"/>
      <c r="Q17" s="198"/>
      <c r="R17" s="198"/>
      <c r="S17" s="198"/>
      <c r="T17" s="198"/>
      <c r="U17" s="198"/>
      <c r="V17" s="198"/>
      <c r="W17" s="199"/>
      <c r="X17" s="208" t="s">
        <v>36</v>
      </c>
      <c r="Y17" s="198"/>
      <c r="Z17" s="198"/>
      <c r="AA17" s="198"/>
      <c r="AB17" s="198"/>
      <c r="AC17" s="198"/>
      <c r="AD17" s="198"/>
      <c r="AE17" s="198"/>
      <c r="AF17" s="198"/>
      <c r="AG17" s="198"/>
      <c r="AH17" s="199"/>
      <c r="AI17" s="198" t="s">
        <v>37</v>
      </c>
      <c r="AJ17" s="198"/>
      <c r="AK17" s="198"/>
      <c r="AL17" s="198"/>
      <c r="AM17" s="198"/>
      <c r="AN17" s="198"/>
      <c r="AO17" s="198"/>
      <c r="AP17" s="198"/>
      <c r="AQ17" s="198"/>
      <c r="AR17" s="198"/>
      <c r="AS17" s="199"/>
    </row>
    <row r="18" spans="1:45" s="2" customFormat="1" ht="20.100000000000001" customHeight="1" x14ac:dyDescent="0.2">
      <c r="A18" s="190"/>
      <c r="B18" s="209"/>
      <c r="C18" s="200"/>
      <c r="D18" s="200"/>
      <c r="E18" s="200"/>
      <c r="F18" s="200"/>
      <c r="G18" s="200"/>
      <c r="H18" s="200"/>
      <c r="I18" s="200"/>
      <c r="J18" s="200"/>
      <c r="K18" s="200"/>
      <c r="L18" s="201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209"/>
      <c r="Y18" s="200"/>
      <c r="Z18" s="200"/>
      <c r="AA18" s="200"/>
      <c r="AB18" s="200"/>
      <c r="AC18" s="200"/>
      <c r="AD18" s="200"/>
      <c r="AE18" s="200"/>
      <c r="AF18" s="200"/>
      <c r="AG18" s="200"/>
      <c r="AH18" s="201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1"/>
    </row>
    <row r="19" spans="1:45" s="2" customFormat="1" ht="20.100000000000001" customHeight="1" thickBot="1" x14ac:dyDescent="0.25">
      <c r="A19" s="191"/>
      <c r="B19" s="202" t="str">
        <f>CONCATENATE($F$9,IF(RIGHT(K19,1)="S",$I$9,$G$9),".",$H$9,".","0",RIGHT(B$13,1),".",RIGHT(K19,1),$A17)</f>
        <v>L420.15.01.F2</v>
      </c>
      <c r="C19" s="203"/>
      <c r="D19" s="204"/>
      <c r="E19" s="176">
        <v>4</v>
      </c>
      <c r="F19" s="75" t="s">
        <v>29</v>
      </c>
      <c r="G19" s="51">
        <v>28</v>
      </c>
      <c r="H19" s="52">
        <v>28</v>
      </c>
      <c r="I19" s="52">
        <v>0</v>
      </c>
      <c r="J19" s="53">
        <v>0</v>
      </c>
      <c r="K19" s="75" t="s">
        <v>30</v>
      </c>
      <c r="L19" s="144">
        <f>E19*(42*18-E$43*14)/30</f>
        <v>48.533333333333331</v>
      </c>
      <c r="M19" s="202" t="str">
        <f>CONCATENATE($F$9,IF(RIGHT(V19,1)="S",$I$9,$G$9),".",$H$9,".","0",RIGHT(M$13,1),".",RIGHT(V19,1),$A17)</f>
        <v>L420.15.02.D2</v>
      </c>
      <c r="N19" s="203"/>
      <c r="O19" s="204"/>
      <c r="P19" s="176">
        <v>5</v>
      </c>
      <c r="Q19" s="75" t="s">
        <v>29</v>
      </c>
      <c r="R19" s="51">
        <v>28</v>
      </c>
      <c r="S19" s="52">
        <v>0</v>
      </c>
      <c r="T19" s="52">
        <v>28</v>
      </c>
      <c r="U19" s="53">
        <v>0</v>
      </c>
      <c r="V19" s="75" t="s">
        <v>32</v>
      </c>
      <c r="W19" s="144">
        <f>P19*(42*18-P$43*14)/30</f>
        <v>63</v>
      </c>
      <c r="X19" s="202" t="str">
        <f>CONCATENATE($F$9,IF(RIGHT(AG19,1)="S",$I$9,$G$9),".",$H$9,".","0",RIGHT(X$13,1),".",RIGHT(AG19,1),$A17)</f>
        <v>L420.15.03.F2</v>
      </c>
      <c r="Y19" s="203"/>
      <c r="Z19" s="204"/>
      <c r="AA19" s="176">
        <v>5</v>
      </c>
      <c r="AB19" s="75" t="s">
        <v>31</v>
      </c>
      <c r="AC19" s="51">
        <v>28</v>
      </c>
      <c r="AD19" s="52">
        <v>14</v>
      </c>
      <c r="AE19" s="52">
        <v>14</v>
      </c>
      <c r="AF19" s="53">
        <v>0</v>
      </c>
      <c r="AG19" s="75" t="s">
        <v>30</v>
      </c>
      <c r="AH19" s="144">
        <f>AA19*(42*18-AA$43*14)/30</f>
        <v>63</v>
      </c>
      <c r="AI19" s="202" t="str">
        <f>CONCATENATE($F$9,IF(RIGHT(AR19,1)="S",$I$9,$G$9),".",$H$9,".","0",RIGHT(AI$13,1),".",RIGHT(AR19,1),$A17)</f>
        <v>L420.15.04.C2</v>
      </c>
      <c r="AJ19" s="203"/>
      <c r="AK19" s="204"/>
      <c r="AL19" s="176">
        <v>4</v>
      </c>
      <c r="AM19" s="75" t="s">
        <v>31</v>
      </c>
      <c r="AN19" s="51">
        <v>28</v>
      </c>
      <c r="AO19" s="52">
        <v>28</v>
      </c>
      <c r="AP19" s="52">
        <v>0</v>
      </c>
      <c r="AQ19" s="53">
        <v>0</v>
      </c>
      <c r="AR19" s="75" t="s">
        <v>38</v>
      </c>
      <c r="AS19" s="144">
        <f>AL19*(42*18-AL$43*14)/30</f>
        <v>50.4</v>
      </c>
    </row>
    <row r="20" spans="1:45" s="2" customFormat="1" ht="20.100000000000001" customHeight="1" thickTop="1" x14ac:dyDescent="0.2">
      <c r="A20" s="189" t="s">
        <v>39</v>
      </c>
      <c r="B20" s="208" t="s">
        <v>40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9"/>
      <c r="M20" s="198" t="s">
        <v>41</v>
      </c>
      <c r="N20" s="198"/>
      <c r="O20" s="198"/>
      <c r="P20" s="198"/>
      <c r="Q20" s="198"/>
      <c r="R20" s="198"/>
      <c r="S20" s="198"/>
      <c r="T20" s="198"/>
      <c r="U20" s="198"/>
      <c r="V20" s="198"/>
      <c r="W20" s="199"/>
      <c r="X20" s="208" t="s">
        <v>42</v>
      </c>
      <c r="Y20" s="198"/>
      <c r="Z20" s="198"/>
      <c r="AA20" s="198"/>
      <c r="AB20" s="198"/>
      <c r="AC20" s="198"/>
      <c r="AD20" s="198"/>
      <c r="AE20" s="198"/>
      <c r="AF20" s="198"/>
      <c r="AG20" s="198"/>
      <c r="AH20" s="199"/>
      <c r="AI20" s="198" t="s">
        <v>43</v>
      </c>
      <c r="AJ20" s="198"/>
      <c r="AK20" s="198"/>
      <c r="AL20" s="198"/>
      <c r="AM20" s="198"/>
      <c r="AN20" s="198"/>
      <c r="AO20" s="198"/>
      <c r="AP20" s="198"/>
      <c r="AQ20" s="198"/>
      <c r="AR20" s="198"/>
      <c r="AS20" s="199"/>
    </row>
    <row r="21" spans="1:45" s="2" customFormat="1" ht="20.100000000000001" customHeight="1" x14ac:dyDescent="0.2">
      <c r="A21" s="190"/>
      <c r="B21" s="209"/>
      <c r="C21" s="200"/>
      <c r="D21" s="200"/>
      <c r="E21" s="200"/>
      <c r="F21" s="200"/>
      <c r="G21" s="200"/>
      <c r="H21" s="200"/>
      <c r="I21" s="200"/>
      <c r="J21" s="200"/>
      <c r="K21" s="200"/>
      <c r="L21" s="201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1"/>
      <c r="X21" s="209"/>
      <c r="Y21" s="200"/>
      <c r="Z21" s="200"/>
      <c r="AA21" s="200"/>
      <c r="AB21" s="200"/>
      <c r="AC21" s="200"/>
      <c r="AD21" s="200"/>
      <c r="AE21" s="200"/>
      <c r="AF21" s="200"/>
      <c r="AG21" s="200"/>
      <c r="AH21" s="201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1"/>
    </row>
    <row r="22" spans="1:45" s="2" customFormat="1" ht="20.100000000000001" customHeight="1" thickBot="1" x14ac:dyDescent="0.25">
      <c r="A22" s="191"/>
      <c r="B22" s="202" t="str">
        <f>CONCATENATE($F$9,IF(RIGHT(K22,1)="S",$I$9,$G$9),".",$H$9,".","0",RIGHT(B$13,1),".",RIGHT(K22,1),$A20)</f>
        <v>L420.15.01.F3</v>
      </c>
      <c r="C22" s="203"/>
      <c r="D22" s="204"/>
      <c r="E22" s="176">
        <v>5</v>
      </c>
      <c r="F22" s="75" t="s">
        <v>29</v>
      </c>
      <c r="G22" s="51">
        <v>42</v>
      </c>
      <c r="H22" s="52">
        <v>14</v>
      </c>
      <c r="I22" s="52">
        <v>14</v>
      </c>
      <c r="J22" s="53">
        <v>0</v>
      </c>
      <c r="K22" s="75" t="s">
        <v>30</v>
      </c>
      <c r="L22" s="144">
        <f>E22*(42*18-E$43*14)/30</f>
        <v>60.666666666666664</v>
      </c>
      <c r="M22" s="202" t="str">
        <f>CONCATENATE($F$9,IF(RIGHT(V22,1)="S",$I$9,$G$9),".",$H$9,".","0",RIGHT(M$13,1),".",RIGHT(V22,1),$A20)</f>
        <v>L420.15.02.D3</v>
      </c>
      <c r="N22" s="203"/>
      <c r="O22" s="204"/>
      <c r="P22" s="176">
        <v>5</v>
      </c>
      <c r="Q22" s="75" t="s">
        <v>29</v>
      </c>
      <c r="R22" s="51">
        <v>42</v>
      </c>
      <c r="S22" s="52">
        <v>28</v>
      </c>
      <c r="T22" s="52">
        <v>0</v>
      </c>
      <c r="U22" s="53">
        <v>0</v>
      </c>
      <c r="V22" s="75" t="s">
        <v>32</v>
      </c>
      <c r="W22" s="144">
        <f>P22*(42*18-P$43*14)/30</f>
        <v>63</v>
      </c>
      <c r="X22" s="202" t="str">
        <f>CONCATENATE($F$9,IF(RIGHT(AG22,1)="S",$I$9,$G$9),".",$H$9,".","0",RIGHT(X$13,1),".",RIGHT(AG22,1),$A20)</f>
        <v>L420.15.03.D3</v>
      </c>
      <c r="Y22" s="203"/>
      <c r="Z22" s="204"/>
      <c r="AA22" s="176">
        <v>4</v>
      </c>
      <c r="AB22" s="75" t="s">
        <v>29</v>
      </c>
      <c r="AC22" s="51">
        <v>28</v>
      </c>
      <c r="AD22" s="52">
        <v>14</v>
      </c>
      <c r="AE22" s="52">
        <v>14</v>
      </c>
      <c r="AF22" s="53">
        <v>0</v>
      </c>
      <c r="AG22" s="75" t="s">
        <v>32</v>
      </c>
      <c r="AH22" s="144">
        <f>AA22*(42*18-AA$43*14)/30</f>
        <v>50.4</v>
      </c>
      <c r="AI22" s="202" t="str">
        <f>CONCATENATE($F$9,IF(RIGHT(AR22,1)="S",$I$9,$G$9),".",$H$9,".","0",RIGHT(AI$13,1),".",RIGHT(AR22,1),$A20)</f>
        <v>L420.15.04.D3</v>
      </c>
      <c r="AJ22" s="203"/>
      <c r="AK22" s="204"/>
      <c r="AL22" s="176">
        <v>3</v>
      </c>
      <c r="AM22" s="75" t="s">
        <v>31</v>
      </c>
      <c r="AN22" s="51">
        <v>28</v>
      </c>
      <c r="AO22" s="52">
        <v>0</v>
      </c>
      <c r="AP22" s="52">
        <v>14</v>
      </c>
      <c r="AQ22" s="53">
        <v>0</v>
      </c>
      <c r="AR22" s="75" t="s">
        <v>32</v>
      </c>
      <c r="AS22" s="144">
        <f>AL22*(42*18-AL$43*14)/30</f>
        <v>37.799999999999997</v>
      </c>
    </row>
    <row r="23" spans="1:45" s="2" customFormat="1" ht="20.100000000000001" customHeight="1" thickTop="1" x14ac:dyDescent="0.2">
      <c r="A23" s="189" t="s">
        <v>44</v>
      </c>
      <c r="B23" s="208" t="s">
        <v>45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9"/>
      <c r="M23" s="198" t="s">
        <v>46</v>
      </c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208" t="s">
        <v>47</v>
      </c>
      <c r="Y23" s="198"/>
      <c r="Z23" s="198"/>
      <c r="AA23" s="198"/>
      <c r="AB23" s="198"/>
      <c r="AC23" s="198"/>
      <c r="AD23" s="198"/>
      <c r="AE23" s="198"/>
      <c r="AF23" s="198"/>
      <c r="AG23" s="198"/>
      <c r="AH23" s="199"/>
      <c r="AI23" s="198" t="s">
        <v>48</v>
      </c>
      <c r="AJ23" s="198"/>
      <c r="AK23" s="198"/>
      <c r="AL23" s="198"/>
      <c r="AM23" s="198"/>
      <c r="AN23" s="198"/>
      <c r="AO23" s="198"/>
      <c r="AP23" s="198"/>
      <c r="AQ23" s="198"/>
      <c r="AR23" s="198"/>
      <c r="AS23" s="199"/>
    </row>
    <row r="24" spans="1:45" s="2" customFormat="1" ht="20.100000000000001" customHeight="1" x14ac:dyDescent="0.2">
      <c r="A24" s="190"/>
      <c r="B24" s="209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209"/>
      <c r="Y24" s="200"/>
      <c r="Z24" s="200"/>
      <c r="AA24" s="200"/>
      <c r="AB24" s="200"/>
      <c r="AC24" s="200"/>
      <c r="AD24" s="200"/>
      <c r="AE24" s="200"/>
      <c r="AF24" s="200"/>
      <c r="AG24" s="200"/>
      <c r="AH24" s="201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1"/>
    </row>
    <row r="25" spans="1:45" s="2" customFormat="1" ht="20.100000000000001" customHeight="1" thickBot="1" x14ac:dyDescent="0.25">
      <c r="A25" s="191"/>
      <c r="B25" s="202" t="str">
        <f>CONCATENATE($F$9,IF(RIGHT(K25,1)="S",$I$9,$G$9),".",$H$9,".","0",RIGHT(B$13,1),".",RIGHT(K25,1),$A23)</f>
        <v>L420.15.01.F4</v>
      </c>
      <c r="C25" s="203"/>
      <c r="D25" s="204"/>
      <c r="E25" s="176">
        <v>5</v>
      </c>
      <c r="F25" s="75" t="s">
        <v>31</v>
      </c>
      <c r="G25" s="51">
        <v>28</v>
      </c>
      <c r="H25" s="52">
        <v>0</v>
      </c>
      <c r="I25" s="52">
        <v>35</v>
      </c>
      <c r="J25" s="53">
        <v>0</v>
      </c>
      <c r="K25" s="75" t="s">
        <v>30</v>
      </c>
      <c r="L25" s="144">
        <f>E25*(42*18-E$43*14)/30</f>
        <v>60.666666666666664</v>
      </c>
      <c r="M25" s="202" t="str">
        <f>CONCATENATE($F$9,IF(RIGHT(V25,1)="S",$I$9,$G$9),".",$H$9,".","0",RIGHT(M$13,1),".",RIGHT(V25,1),$A23)</f>
        <v>L420.15.02.F4</v>
      </c>
      <c r="N25" s="203"/>
      <c r="O25" s="204"/>
      <c r="P25" s="176">
        <v>5</v>
      </c>
      <c r="Q25" s="75" t="s">
        <v>29</v>
      </c>
      <c r="R25" s="51">
        <v>28</v>
      </c>
      <c r="S25" s="52">
        <v>0</v>
      </c>
      <c r="T25" s="52">
        <v>35</v>
      </c>
      <c r="U25" s="53">
        <v>0</v>
      </c>
      <c r="V25" s="75" t="s">
        <v>30</v>
      </c>
      <c r="W25" s="144">
        <f>P25*(42*18-P$43*14)/30</f>
        <v>63</v>
      </c>
      <c r="X25" s="202" t="str">
        <f>CONCATENATE($F$9,IF(RIGHT(AG25,1)="S",$I$9,$G$9),".",$H$9,".","0",RIGHT(X$13,1),".",RIGHT(AG25,1),$A23)</f>
        <v>L422.15.03.S4</v>
      </c>
      <c r="Y25" s="203"/>
      <c r="Z25" s="204"/>
      <c r="AA25" s="176">
        <v>4</v>
      </c>
      <c r="AB25" s="75" t="s">
        <v>31</v>
      </c>
      <c r="AC25" s="51">
        <v>14</v>
      </c>
      <c r="AD25" s="52">
        <v>0</v>
      </c>
      <c r="AE25" s="52">
        <v>28</v>
      </c>
      <c r="AF25" s="53">
        <v>0</v>
      </c>
      <c r="AG25" s="75" t="s">
        <v>49</v>
      </c>
      <c r="AH25" s="144">
        <f>AA25*(42*18-AA$43*14)/30</f>
        <v>50.4</v>
      </c>
      <c r="AI25" s="202" t="str">
        <f>CONCATENATE($F$9,IF(RIGHT(AR25,1)="S",$I$9,$G$9),".",$H$9,".","0",RIGHT(AI$13,1),".",RIGHT(AR25,1),$A23)</f>
        <v>L420.15.04.D4</v>
      </c>
      <c r="AJ25" s="203"/>
      <c r="AK25" s="204"/>
      <c r="AL25" s="176">
        <v>5</v>
      </c>
      <c r="AM25" s="75" t="s">
        <v>29</v>
      </c>
      <c r="AN25" s="51">
        <v>28</v>
      </c>
      <c r="AO25" s="52">
        <v>28</v>
      </c>
      <c r="AP25" s="52">
        <v>14</v>
      </c>
      <c r="AQ25" s="53">
        <v>0</v>
      </c>
      <c r="AR25" s="75" t="s">
        <v>32</v>
      </c>
      <c r="AS25" s="144">
        <f>AL25*(42*18-AL$43*14)/30</f>
        <v>63</v>
      </c>
    </row>
    <row r="26" spans="1:45" s="2" customFormat="1" ht="20.100000000000001" customHeight="1" thickTop="1" x14ac:dyDescent="0.2">
      <c r="A26" s="189" t="s">
        <v>50</v>
      </c>
      <c r="B26" s="208" t="s">
        <v>51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9"/>
      <c r="M26" s="198" t="s">
        <v>52</v>
      </c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208" t="s">
        <v>53</v>
      </c>
      <c r="Y26" s="198"/>
      <c r="Z26" s="198"/>
      <c r="AA26" s="198"/>
      <c r="AB26" s="198"/>
      <c r="AC26" s="198"/>
      <c r="AD26" s="198"/>
      <c r="AE26" s="198"/>
      <c r="AF26" s="198"/>
      <c r="AG26" s="198"/>
      <c r="AH26" s="199"/>
      <c r="AI26" s="198" t="s">
        <v>54</v>
      </c>
      <c r="AJ26" s="198"/>
      <c r="AK26" s="198"/>
      <c r="AL26" s="198"/>
      <c r="AM26" s="198"/>
      <c r="AN26" s="198"/>
      <c r="AO26" s="198"/>
      <c r="AP26" s="198"/>
      <c r="AQ26" s="198"/>
      <c r="AR26" s="198"/>
      <c r="AS26" s="199"/>
    </row>
    <row r="27" spans="1:45" s="2" customFormat="1" ht="20.100000000000001" customHeight="1" x14ac:dyDescent="0.2">
      <c r="A27" s="190"/>
      <c r="B27" s="209"/>
      <c r="C27" s="200"/>
      <c r="D27" s="200"/>
      <c r="E27" s="200"/>
      <c r="F27" s="200"/>
      <c r="G27" s="200"/>
      <c r="H27" s="200"/>
      <c r="I27" s="200"/>
      <c r="J27" s="200"/>
      <c r="K27" s="200"/>
      <c r="L27" s="201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1"/>
      <c r="X27" s="209"/>
      <c r="Y27" s="200"/>
      <c r="Z27" s="200"/>
      <c r="AA27" s="200"/>
      <c r="AB27" s="200"/>
      <c r="AC27" s="200"/>
      <c r="AD27" s="200"/>
      <c r="AE27" s="200"/>
      <c r="AF27" s="200"/>
      <c r="AG27" s="200"/>
      <c r="AH27" s="201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1"/>
    </row>
    <row r="28" spans="1:45" s="2" customFormat="1" ht="20.100000000000001" customHeight="1" thickBot="1" x14ac:dyDescent="0.25">
      <c r="A28" s="191"/>
      <c r="B28" s="202" t="str">
        <f>CONCATENATE($F$9,IF(RIGHT(K28,1)="S",$I$9,$G$9),".",$H$9,".","0",RIGHT(B$13,1),".",RIGHT(K28,1),$A26)</f>
        <v>L420.15.01.F5</v>
      </c>
      <c r="C28" s="203"/>
      <c r="D28" s="204"/>
      <c r="E28" s="176">
        <v>5</v>
      </c>
      <c r="F28" s="75" t="s">
        <v>31</v>
      </c>
      <c r="G28" s="51">
        <v>28</v>
      </c>
      <c r="H28" s="52">
        <v>0</v>
      </c>
      <c r="I28" s="52">
        <v>35</v>
      </c>
      <c r="J28" s="53">
        <v>0</v>
      </c>
      <c r="K28" s="75" t="s">
        <v>30</v>
      </c>
      <c r="L28" s="144">
        <f>E28*(42*18-E$43*14)/30</f>
        <v>60.666666666666664</v>
      </c>
      <c r="M28" s="202" t="str">
        <f>CONCATENATE($F$9,IF(RIGHT(V28,1)="S",$I$9,$G$9),".",$H$9,".","0",RIGHT(M$13,1),".",RIGHT(V28,1),$A26)</f>
        <v>L420.15.02.D5</v>
      </c>
      <c r="N28" s="203"/>
      <c r="O28" s="204"/>
      <c r="P28" s="176">
        <v>5</v>
      </c>
      <c r="Q28" s="75" t="s">
        <v>29</v>
      </c>
      <c r="R28" s="51">
        <v>35</v>
      </c>
      <c r="S28" s="52">
        <v>0</v>
      </c>
      <c r="T28" s="52">
        <v>28</v>
      </c>
      <c r="U28" s="53">
        <v>0</v>
      </c>
      <c r="V28" s="75" t="s">
        <v>32</v>
      </c>
      <c r="W28" s="144">
        <f>P28*(42*18-P$43*14)/30</f>
        <v>63</v>
      </c>
      <c r="X28" s="202" t="str">
        <f>CONCATENATE($F$9,IF(RIGHT(AG28,1)="S",$I$9,$G$9),".",$H$9,".","0",RIGHT(X$13,1),".",RIGHT(AG28,1),$A26)</f>
        <v>L420.15.03.F5</v>
      </c>
      <c r="Y28" s="203"/>
      <c r="Z28" s="204"/>
      <c r="AA28" s="176">
        <v>3</v>
      </c>
      <c r="AB28" s="75" t="s">
        <v>31</v>
      </c>
      <c r="AC28" s="51">
        <v>14</v>
      </c>
      <c r="AD28" s="52">
        <v>0</v>
      </c>
      <c r="AE28" s="52">
        <v>28</v>
      </c>
      <c r="AF28" s="53">
        <v>0</v>
      </c>
      <c r="AG28" s="75" t="s">
        <v>30</v>
      </c>
      <c r="AH28" s="144">
        <f>AA28*(42*18-AA$43*14)/30</f>
        <v>37.799999999999997</v>
      </c>
      <c r="AI28" s="202" t="str">
        <f>CONCATENATE($F$9,IF(RIGHT(AR28,1)="S",$I$9,$G$9),".",$H$9,".","0",RIGHT(AI$13,1),".",RIGHT(AR28,1),$A26)</f>
        <v>L420.15.04.D5</v>
      </c>
      <c r="AJ28" s="203"/>
      <c r="AK28" s="204"/>
      <c r="AL28" s="176">
        <v>3</v>
      </c>
      <c r="AM28" s="75" t="s">
        <v>29</v>
      </c>
      <c r="AN28" s="51">
        <v>28</v>
      </c>
      <c r="AO28" s="52">
        <v>14</v>
      </c>
      <c r="AP28" s="52">
        <v>14</v>
      </c>
      <c r="AQ28" s="53">
        <v>0</v>
      </c>
      <c r="AR28" s="75" t="s">
        <v>32</v>
      </c>
      <c r="AS28" s="144">
        <f>AL28*(42*18-AL$43*14)/30</f>
        <v>37.799999999999997</v>
      </c>
    </row>
    <row r="29" spans="1:45" s="2" customFormat="1" ht="20.100000000000001" customHeight="1" thickTop="1" x14ac:dyDescent="0.2">
      <c r="A29" s="189" t="s">
        <v>55</v>
      </c>
      <c r="B29" s="208" t="s">
        <v>56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9"/>
      <c r="M29" s="198" t="s">
        <v>57</v>
      </c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198" t="s">
        <v>58</v>
      </c>
      <c r="Y29" s="198"/>
      <c r="Z29" s="198"/>
      <c r="AA29" s="198"/>
      <c r="AB29" s="198"/>
      <c r="AC29" s="198"/>
      <c r="AD29" s="198"/>
      <c r="AE29" s="198"/>
      <c r="AF29" s="198"/>
      <c r="AG29" s="198"/>
      <c r="AH29" s="199"/>
      <c r="AI29" s="198" t="s">
        <v>59</v>
      </c>
      <c r="AJ29" s="198"/>
      <c r="AK29" s="198"/>
      <c r="AL29" s="198"/>
      <c r="AM29" s="198"/>
      <c r="AN29" s="198"/>
      <c r="AO29" s="198"/>
      <c r="AP29" s="198"/>
      <c r="AQ29" s="198"/>
      <c r="AR29" s="198"/>
      <c r="AS29" s="199"/>
    </row>
    <row r="30" spans="1:45" s="2" customFormat="1" ht="20.100000000000001" customHeight="1" x14ac:dyDescent="0.2">
      <c r="A30" s="190"/>
      <c r="B30" s="209"/>
      <c r="C30" s="200"/>
      <c r="D30" s="200"/>
      <c r="E30" s="200"/>
      <c r="F30" s="200"/>
      <c r="G30" s="200"/>
      <c r="H30" s="200"/>
      <c r="I30" s="200"/>
      <c r="J30" s="200"/>
      <c r="K30" s="200"/>
      <c r="L30" s="201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1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1"/>
    </row>
    <row r="31" spans="1:45" s="2" customFormat="1" ht="20.100000000000001" customHeight="1" thickBot="1" x14ac:dyDescent="0.25">
      <c r="A31" s="191"/>
      <c r="B31" s="202" t="str">
        <f>CONCATENATE($F$9,IF(RIGHT(K31,1)="S",$I$9,$G$9),".",$H$9,".","0",RIGHT(B$13,1),".",RIGHT(K31,1),$A29)</f>
        <v>L420.15.01.F6</v>
      </c>
      <c r="C31" s="203"/>
      <c r="D31" s="204"/>
      <c r="E31" s="176">
        <v>3</v>
      </c>
      <c r="F31" s="75" t="s">
        <v>29</v>
      </c>
      <c r="G31" s="51">
        <v>28</v>
      </c>
      <c r="H31" s="52">
        <v>0</v>
      </c>
      <c r="I31" s="52">
        <v>14</v>
      </c>
      <c r="J31" s="53">
        <v>0</v>
      </c>
      <c r="K31" s="75" t="s">
        <v>30</v>
      </c>
      <c r="L31" s="144">
        <f>E31*(42*18-E$43*14)/30</f>
        <v>36.4</v>
      </c>
      <c r="M31" s="202" t="str">
        <f>CONCATENATE($F$9,IF(RIGHT(V31,1)="S",$I$9,$G$9),".",$H$9,".","0",RIGHT(M$13,1),".",RIGHT(V31,1),$A29)</f>
        <v>L420.15.02.C6</v>
      </c>
      <c r="N31" s="203"/>
      <c r="O31" s="204"/>
      <c r="P31" s="176">
        <v>2</v>
      </c>
      <c r="Q31" s="75" t="s">
        <v>31</v>
      </c>
      <c r="R31" s="51">
        <v>14</v>
      </c>
      <c r="S31" s="52">
        <v>14</v>
      </c>
      <c r="T31" s="52">
        <v>0</v>
      </c>
      <c r="U31" s="53">
        <v>0</v>
      </c>
      <c r="V31" s="75" t="s">
        <v>38</v>
      </c>
      <c r="W31" s="144">
        <f>P31*(42*18-P$43*14)/30</f>
        <v>25.2</v>
      </c>
      <c r="X31" s="202" t="str">
        <f>CONCATENATE($F$9,IF(RIGHT(AG31,1)="S",$I$9,$G$9),".",$H$9,".","0",RIGHT(X$13,1),".",RIGHT(AG31,1),$A29)</f>
        <v>L420.15.03.D6</v>
      </c>
      <c r="Y31" s="203"/>
      <c r="Z31" s="204"/>
      <c r="AA31" s="176">
        <v>3</v>
      </c>
      <c r="AB31" s="75" t="s">
        <v>29</v>
      </c>
      <c r="AC31" s="51">
        <v>28</v>
      </c>
      <c r="AD31" s="52">
        <v>0</v>
      </c>
      <c r="AE31" s="52">
        <v>14</v>
      </c>
      <c r="AF31" s="53">
        <v>0</v>
      </c>
      <c r="AG31" s="75" t="s">
        <v>32</v>
      </c>
      <c r="AH31" s="144">
        <f>AA31*(42*18-AA$43*14)/30</f>
        <v>37.799999999999997</v>
      </c>
      <c r="AI31" s="202" t="str">
        <f>CONCATENATE($F$9,IF(RIGHT(AR31,1)="S",$I$9,$G$9),".",$H$9,".","0",RIGHT(AI$13,1),".",RIGHT(AR31,1),$A29)</f>
        <v>L420.15.04.D6</v>
      </c>
      <c r="AJ31" s="203"/>
      <c r="AK31" s="204"/>
      <c r="AL31" s="176">
        <v>5</v>
      </c>
      <c r="AM31" s="75" t="s">
        <v>29</v>
      </c>
      <c r="AN31" s="51">
        <v>35</v>
      </c>
      <c r="AO31" s="52">
        <v>0</v>
      </c>
      <c r="AP31" s="52">
        <v>28</v>
      </c>
      <c r="AQ31" s="53">
        <v>0</v>
      </c>
      <c r="AR31" s="75" t="s">
        <v>32</v>
      </c>
      <c r="AS31" s="144">
        <f>AL31*(42*18-AL$43*14)/30</f>
        <v>63</v>
      </c>
    </row>
    <row r="32" spans="1:45" s="2" customFormat="1" ht="20.100000000000001" customHeight="1" thickTop="1" x14ac:dyDescent="0.2">
      <c r="A32" s="189" t="s">
        <v>60</v>
      </c>
      <c r="B32" s="208" t="s">
        <v>61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9"/>
      <c r="M32" s="208" t="s">
        <v>61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208" t="s">
        <v>62</v>
      </c>
      <c r="Y32" s="198"/>
      <c r="Z32" s="198"/>
      <c r="AA32" s="198"/>
      <c r="AB32" s="198"/>
      <c r="AC32" s="198"/>
      <c r="AD32" s="198"/>
      <c r="AE32" s="198"/>
      <c r="AF32" s="198"/>
      <c r="AG32" s="198"/>
      <c r="AH32" s="199"/>
      <c r="AI32" s="198" t="s">
        <v>63</v>
      </c>
      <c r="AJ32" s="198"/>
      <c r="AK32" s="198"/>
      <c r="AL32" s="198"/>
      <c r="AM32" s="198"/>
      <c r="AN32" s="198"/>
      <c r="AO32" s="198"/>
      <c r="AP32" s="198"/>
      <c r="AQ32" s="198"/>
      <c r="AR32" s="198"/>
      <c r="AS32" s="199"/>
    </row>
    <row r="33" spans="1:46" s="2" customFormat="1" ht="20.100000000000001" customHeight="1" x14ac:dyDescent="0.2">
      <c r="A33" s="190"/>
      <c r="B33" s="209"/>
      <c r="C33" s="200"/>
      <c r="D33" s="200"/>
      <c r="E33" s="200"/>
      <c r="F33" s="200"/>
      <c r="G33" s="200"/>
      <c r="H33" s="200"/>
      <c r="I33" s="200"/>
      <c r="J33" s="200"/>
      <c r="K33" s="200"/>
      <c r="L33" s="201"/>
      <c r="M33" s="209"/>
      <c r="N33" s="200"/>
      <c r="O33" s="200"/>
      <c r="P33" s="200"/>
      <c r="Q33" s="200"/>
      <c r="R33" s="200"/>
      <c r="S33" s="200"/>
      <c r="T33" s="200"/>
      <c r="U33" s="200"/>
      <c r="V33" s="200"/>
      <c r="W33" s="201"/>
      <c r="X33" s="209"/>
      <c r="Y33" s="200"/>
      <c r="Z33" s="200"/>
      <c r="AA33" s="200"/>
      <c r="AB33" s="200"/>
      <c r="AC33" s="200"/>
      <c r="AD33" s="200"/>
      <c r="AE33" s="200"/>
      <c r="AF33" s="200"/>
      <c r="AG33" s="200"/>
      <c r="AH33" s="201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1"/>
    </row>
    <row r="34" spans="1:46" s="2" customFormat="1" ht="20.100000000000001" customHeight="1" thickBot="1" x14ac:dyDescent="0.25">
      <c r="A34" s="191"/>
      <c r="B34" s="202" t="str">
        <f>CONCATENATE($F$9,IF(RIGHT(K34,1)="S",$I$9,$G$9),".",$H$9,".","0",RIGHT(B$13,1),".",RIGHT(K34,1),$A32)</f>
        <v>L420.15.01.C7</v>
      </c>
      <c r="C34" s="203"/>
      <c r="D34" s="204"/>
      <c r="E34" s="176">
        <v>2</v>
      </c>
      <c r="F34" s="75" t="s">
        <v>31</v>
      </c>
      <c r="G34" s="51">
        <v>0</v>
      </c>
      <c r="H34" s="52">
        <v>28</v>
      </c>
      <c r="I34" s="52">
        <v>0</v>
      </c>
      <c r="J34" s="53">
        <v>0</v>
      </c>
      <c r="K34" s="75" t="s">
        <v>38</v>
      </c>
      <c r="L34" s="144">
        <f>E34*(42*18-E$43*14)/30</f>
        <v>24.266666666666666</v>
      </c>
      <c r="M34" s="202" t="str">
        <f>CONCATENATE($F$9,IF(RIGHT(V34,1)="S",$I$9,$G$9),".",$H$9,".","0",RIGHT(M$13,1),".",RIGHT(V34,1),$A32)</f>
        <v>L420.15.02.C7</v>
      </c>
      <c r="N34" s="203"/>
      <c r="O34" s="204"/>
      <c r="P34" s="176">
        <v>2</v>
      </c>
      <c r="Q34" s="75" t="s">
        <v>31</v>
      </c>
      <c r="R34" s="51">
        <v>0</v>
      </c>
      <c r="S34" s="52">
        <v>28</v>
      </c>
      <c r="T34" s="52">
        <v>0</v>
      </c>
      <c r="U34" s="53">
        <v>0</v>
      </c>
      <c r="V34" s="75" t="s">
        <v>38</v>
      </c>
      <c r="W34" s="144">
        <f>P34*(42*18-P$43*14)/30</f>
        <v>25.2</v>
      </c>
      <c r="X34" s="202" t="str">
        <f>CONCATENATE($F$9,IF(RIGHT(AG34,1)="S",$I$9,$G$9),".",$H$9,".","0",RIGHT(X$13,1),".",RIGHT(AG34,1),$A32)</f>
        <v>L420.15.03.D7</v>
      </c>
      <c r="Y34" s="203"/>
      <c r="Z34" s="204"/>
      <c r="AA34" s="176">
        <v>4</v>
      </c>
      <c r="AB34" s="75" t="s">
        <v>29</v>
      </c>
      <c r="AC34" s="51">
        <v>28</v>
      </c>
      <c r="AD34" s="52">
        <v>14</v>
      </c>
      <c r="AE34" s="52">
        <v>14</v>
      </c>
      <c r="AF34" s="53">
        <v>0</v>
      </c>
      <c r="AG34" s="75" t="s">
        <v>32</v>
      </c>
      <c r="AH34" s="144">
        <f>AA34*(42*18-AA$43*14)/30</f>
        <v>50.4</v>
      </c>
      <c r="AI34" s="202" t="str">
        <f>CONCATENATE($F$9,IF(RIGHT(AR34,1)="S",$I$9,$G$9),".",$H$9,".","0",RIGHT(AI$13,1),".",RIGHT(AR34,1),$A32)</f>
        <v>L420.15.04.D7</v>
      </c>
      <c r="AJ34" s="203"/>
      <c r="AK34" s="204"/>
      <c r="AL34" s="176">
        <v>5</v>
      </c>
      <c r="AM34" s="75" t="s">
        <v>29</v>
      </c>
      <c r="AN34" s="51">
        <v>35</v>
      </c>
      <c r="AO34" s="52">
        <v>0</v>
      </c>
      <c r="AP34" s="52">
        <v>14</v>
      </c>
      <c r="AQ34" s="53">
        <v>0</v>
      </c>
      <c r="AR34" s="75" t="s">
        <v>32</v>
      </c>
      <c r="AS34" s="144">
        <f>AL34*(42*18-AL$43*14)/30</f>
        <v>63</v>
      </c>
    </row>
    <row r="35" spans="1:46" s="2" customFormat="1" ht="20.100000000000001" customHeight="1" thickTop="1" x14ac:dyDescent="0.2">
      <c r="A35" s="189" t="s">
        <v>64</v>
      </c>
      <c r="B35" s="208" t="s">
        <v>65</v>
      </c>
      <c r="C35" s="198"/>
      <c r="D35" s="198"/>
      <c r="E35" s="193"/>
      <c r="F35" s="193"/>
      <c r="G35" s="193"/>
      <c r="H35" s="193"/>
      <c r="I35" s="193"/>
      <c r="J35" s="193"/>
      <c r="K35" s="193"/>
      <c r="L35" s="194"/>
      <c r="M35" s="208" t="s">
        <v>65</v>
      </c>
      <c r="N35" s="198"/>
      <c r="O35" s="198"/>
      <c r="P35" s="193"/>
      <c r="Q35" s="193"/>
      <c r="R35" s="193"/>
      <c r="S35" s="193"/>
      <c r="T35" s="193"/>
      <c r="U35" s="193"/>
      <c r="V35" s="193"/>
      <c r="W35" s="194"/>
      <c r="X35" s="208" t="s">
        <v>65</v>
      </c>
      <c r="Y35" s="198"/>
      <c r="Z35" s="198"/>
      <c r="AA35" s="193"/>
      <c r="AB35" s="193"/>
      <c r="AC35" s="193"/>
      <c r="AD35" s="193"/>
      <c r="AE35" s="193"/>
      <c r="AF35" s="193"/>
      <c r="AG35" s="193"/>
      <c r="AH35" s="194"/>
      <c r="AI35" s="198" t="s">
        <v>65</v>
      </c>
      <c r="AJ35" s="198"/>
      <c r="AK35" s="198"/>
      <c r="AL35" s="198"/>
      <c r="AM35" s="198"/>
      <c r="AN35" s="198"/>
      <c r="AO35" s="198"/>
      <c r="AP35" s="198"/>
      <c r="AQ35" s="198"/>
      <c r="AR35" s="198"/>
      <c r="AS35" s="199"/>
    </row>
    <row r="36" spans="1:46" s="2" customFormat="1" ht="20.100000000000001" customHeight="1" x14ac:dyDescent="0.2">
      <c r="A36" s="190"/>
      <c r="B36" s="195"/>
      <c r="C36" s="196"/>
      <c r="D36" s="196"/>
      <c r="E36" s="196"/>
      <c r="F36" s="196"/>
      <c r="G36" s="196"/>
      <c r="H36" s="196"/>
      <c r="I36" s="196"/>
      <c r="J36" s="196"/>
      <c r="K36" s="196"/>
      <c r="L36" s="197"/>
      <c r="M36" s="195"/>
      <c r="N36" s="196"/>
      <c r="O36" s="196"/>
      <c r="P36" s="196"/>
      <c r="Q36" s="196"/>
      <c r="R36" s="196"/>
      <c r="S36" s="196"/>
      <c r="T36" s="196"/>
      <c r="U36" s="196"/>
      <c r="V36" s="196"/>
      <c r="W36" s="197"/>
      <c r="X36" s="195"/>
      <c r="Y36" s="196"/>
      <c r="Z36" s="196"/>
      <c r="AA36" s="196"/>
      <c r="AB36" s="196"/>
      <c r="AC36" s="196"/>
      <c r="AD36" s="196"/>
      <c r="AE36" s="196"/>
      <c r="AF36" s="196"/>
      <c r="AG36" s="196"/>
      <c r="AH36" s="197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1"/>
    </row>
    <row r="37" spans="1:46" s="2" customFormat="1" ht="20.100000000000001" customHeight="1" thickBot="1" x14ac:dyDescent="0.25">
      <c r="A37" s="191"/>
      <c r="B37" s="202" t="str">
        <f>CONCATENATE($F$9,IF(RIGHT(K37,1)="S",$I$9,$G$9),".",$H$9,".","0",RIGHT(B$13,1),".",RIGHT(K37,1),$A35)</f>
        <v>L420.15.01.C8</v>
      </c>
      <c r="C37" s="203"/>
      <c r="D37" s="204"/>
      <c r="E37" s="176">
        <v>2</v>
      </c>
      <c r="F37" s="75" t="s">
        <v>31</v>
      </c>
      <c r="G37" s="51">
        <v>0</v>
      </c>
      <c r="H37" s="52">
        <v>14</v>
      </c>
      <c r="I37" s="52">
        <v>0</v>
      </c>
      <c r="J37" s="53">
        <v>0</v>
      </c>
      <c r="K37" s="75" t="s">
        <v>38</v>
      </c>
      <c r="L37" s="144">
        <f>E37*(42*18-E$43*14)/30</f>
        <v>24.266666666666666</v>
      </c>
      <c r="M37" s="202" t="str">
        <f>CONCATENATE($F$9,IF(RIGHT(V37,1)="S",$I$9,$G$9),".",$H$9,".","0",RIGHT(M$13,1),".",RIGHT(V37,1),$A35)</f>
        <v>L420.15.02.C8</v>
      </c>
      <c r="N37" s="203"/>
      <c r="O37" s="204"/>
      <c r="P37" s="176">
        <v>2</v>
      </c>
      <c r="Q37" s="75" t="s">
        <v>31</v>
      </c>
      <c r="R37" s="51">
        <v>0</v>
      </c>
      <c r="S37" s="52">
        <v>14</v>
      </c>
      <c r="T37" s="52">
        <v>0</v>
      </c>
      <c r="U37" s="53">
        <v>0</v>
      </c>
      <c r="V37" s="75" t="s">
        <v>38</v>
      </c>
      <c r="W37" s="144">
        <f>P37*(42*18-P$43*14)/30</f>
        <v>25.2</v>
      </c>
      <c r="X37" s="202" t="str">
        <f>CONCATENATE($F$9,IF(RIGHT(AG37,1)="S",$I$9,$G$9),".",$H$9,".","0",RIGHT(X$13,1),".",RIGHT(AG37,1),$A35)</f>
        <v>L420.15.03.C8</v>
      </c>
      <c r="Y37" s="203"/>
      <c r="Z37" s="204"/>
      <c r="AA37" s="176">
        <v>2</v>
      </c>
      <c r="AB37" s="75" t="s">
        <v>31</v>
      </c>
      <c r="AC37" s="51">
        <v>0</v>
      </c>
      <c r="AD37" s="52">
        <v>14</v>
      </c>
      <c r="AE37" s="52">
        <v>0</v>
      </c>
      <c r="AF37" s="53">
        <v>0</v>
      </c>
      <c r="AG37" s="75" t="s">
        <v>38</v>
      </c>
      <c r="AH37" s="144">
        <f>AA37*(42*18-AA$43*14)/30</f>
        <v>25.2</v>
      </c>
      <c r="AI37" s="202" t="str">
        <f>CONCATENATE($F$9,IF(RIGHT(AR37,1)="S",$I$9,$G$9),".",$H$9,".","0",RIGHT(AI$13,1),".",RIGHT(AR37,1),$A35)</f>
        <v>L420.15.04.C8</v>
      </c>
      <c r="AJ37" s="203"/>
      <c r="AK37" s="204"/>
      <c r="AL37" s="176">
        <v>1</v>
      </c>
      <c r="AM37" s="75" t="s">
        <v>31</v>
      </c>
      <c r="AN37" s="51">
        <v>0</v>
      </c>
      <c r="AO37" s="52">
        <v>14</v>
      </c>
      <c r="AP37" s="52">
        <v>0</v>
      </c>
      <c r="AQ37" s="53">
        <v>0</v>
      </c>
      <c r="AR37" s="75" t="s">
        <v>38</v>
      </c>
      <c r="AS37" s="144">
        <f>AL37*(42*18-AL$43*14)/30</f>
        <v>12.6</v>
      </c>
    </row>
    <row r="38" spans="1:46" s="2" customFormat="1" ht="20.100000000000001" customHeight="1" thickTop="1" x14ac:dyDescent="0.2">
      <c r="A38" s="189" t="s">
        <v>66</v>
      </c>
      <c r="B38" s="192"/>
      <c r="C38" s="193"/>
      <c r="D38" s="193"/>
      <c r="E38" s="193"/>
      <c r="F38" s="193"/>
      <c r="G38" s="193"/>
      <c r="H38" s="193"/>
      <c r="I38" s="193"/>
      <c r="J38" s="193"/>
      <c r="K38" s="193"/>
      <c r="L38" s="194"/>
      <c r="M38" s="193"/>
      <c r="N38" s="193"/>
      <c r="O38" s="193"/>
      <c r="P38" s="198"/>
      <c r="Q38" s="198"/>
      <c r="R38" s="198"/>
      <c r="S38" s="198"/>
      <c r="T38" s="198"/>
      <c r="U38" s="198"/>
      <c r="V38" s="198"/>
      <c r="W38" s="199"/>
      <c r="X38" s="192"/>
      <c r="Y38" s="193"/>
      <c r="Z38" s="193"/>
      <c r="AA38" s="193"/>
      <c r="AB38" s="193"/>
      <c r="AC38" s="193"/>
      <c r="AD38" s="193"/>
      <c r="AE38" s="193"/>
      <c r="AF38" s="193"/>
      <c r="AG38" s="193"/>
      <c r="AH38" s="194"/>
      <c r="AI38" s="198" t="s">
        <v>67</v>
      </c>
      <c r="AJ38" s="198"/>
      <c r="AK38" s="198"/>
      <c r="AL38" s="198"/>
      <c r="AM38" s="198"/>
      <c r="AN38" s="198"/>
      <c r="AO38" s="198"/>
      <c r="AP38" s="198"/>
      <c r="AQ38" s="198"/>
      <c r="AR38" s="198"/>
      <c r="AS38" s="199"/>
    </row>
    <row r="39" spans="1:46" s="2" customFormat="1" ht="20.100000000000001" customHeight="1" x14ac:dyDescent="0.2">
      <c r="A39" s="190"/>
      <c r="B39" s="195"/>
      <c r="C39" s="196"/>
      <c r="D39" s="196"/>
      <c r="E39" s="196"/>
      <c r="F39" s="196"/>
      <c r="G39" s="196"/>
      <c r="H39" s="196"/>
      <c r="I39" s="196"/>
      <c r="J39" s="196"/>
      <c r="K39" s="196"/>
      <c r="L39" s="197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1"/>
      <c r="X39" s="195"/>
      <c r="Y39" s="196"/>
      <c r="Z39" s="196"/>
      <c r="AA39" s="196"/>
      <c r="AB39" s="196"/>
      <c r="AC39" s="196"/>
      <c r="AD39" s="196"/>
      <c r="AE39" s="196"/>
      <c r="AF39" s="196"/>
      <c r="AG39" s="196"/>
      <c r="AH39" s="197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1"/>
    </row>
    <row r="40" spans="1:46" s="2" customFormat="1" ht="20.100000000000001" customHeight="1" thickBot="1" x14ac:dyDescent="0.25">
      <c r="A40" s="191"/>
      <c r="B40" s="202"/>
      <c r="C40" s="203"/>
      <c r="D40" s="204"/>
      <c r="E40" s="176"/>
      <c r="F40" s="75"/>
      <c r="G40" s="51"/>
      <c r="H40" s="52"/>
      <c r="I40" s="52"/>
      <c r="J40" s="53"/>
      <c r="K40" s="75"/>
      <c r="L40" s="177" t="str">
        <f>IF(SUM(G40:J40)=0,"",SUM(G40:J40))</f>
        <v/>
      </c>
      <c r="M40" s="202"/>
      <c r="N40" s="203"/>
      <c r="O40" s="204"/>
      <c r="P40" s="176"/>
      <c r="Q40" s="75"/>
      <c r="R40" s="51"/>
      <c r="S40" s="52"/>
      <c r="T40" s="52"/>
      <c r="U40" s="53"/>
      <c r="V40" s="75"/>
      <c r="W40" s="177" t="str">
        <f>IF(SUM(R40:U40)=0,"",SUM(R40:U40))</f>
        <v/>
      </c>
      <c r="X40" s="202"/>
      <c r="Y40" s="203"/>
      <c r="Z40" s="204"/>
      <c r="AA40" s="176"/>
      <c r="AB40" s="75"/>
      <c r="AC40" s="51"/>
      <c r="AD40" s="52"/>
      <c r="AE40" s="52"/>
      <c r="AF40" s="53"/>
      <c r="AG40" s="75"/>
      <c r="AH40" s="177" t="str">
        <f>IF(SUM(AC40:AF40)=0,"",SUM(AC40:AF40))</f>
        <v/>
      </c>
      <c r="AI40" s="202" t="str">
        <f>CONCATENATE($F$9,IF(RIGHT(AR40,1)="S",$I$9,$G$9),".",$H$9,".","0",RIGHT(AI$13,1),".",RIGHT(AR40,1),$A38)</f>
        <v>L420.15.04.D9</v>
      </c>
      <c r="AJ40" s="203"/>
      <c r="AK40" s="204"/>
      <c r="AL40" s="176">
        <v>2</v>
      </c>
      <c r="AM40" s="75" t="s">
        <v>68</v>
      </c>
      <c r="AN40" s="51"/>
      <c r="AO40" s="52"/>
      <c r="AP40" s="52"/>
      <c r="AQ40" s="53"/>
      <c r="AR40" s="75" t="s">
        <v>32</v>
      </c>
      <c r="AS40" s="144">
        <f>AL40*(42*18-AL$43*14)/30</f>
        <v>25.2</v>
      </c>
    </row>
    <row r="41" spans="1:46" s="2" customFormat="1" ht="20.100000000000001" customHeight="1" thickTop="1" x14ac:dyDescent="0.2">
      <c r="A41" s="238" t="s">
        <v>69</v>
      </c>
      <c r="B41" s="240" t="s">
        <v>70</v>
      </c>
      <c r="C41" s="241"/>
      <c r="D41" s="55"/>
      <c r="E41" s="242">
        <f>SUM(G16:J16,G19:J19,G22:J22,G25:J25,G28:J28,G31:J31,G34:J34,G37:J37,G40:J40)</f>
        <v>392</v>
      </c>
      <c r="F41" s="243"/>
      <c r="G41" s="246" t="s">
        <v>71</v>
      </c>
      <c r="H41" s="247"/>
      <c r="I41" s="247"/>
      <c r="J41" s="248"/>
      <c r="K41" s="249">
        <f>SUM(L16,L19,L22,L25,L28,L31,L34,L37,L40)</f>
        <v>363.99999999999994</v>
      </c>
      <c r="L41" s="243"/>
      <c r="M41" s="240" t="s">
        <v>70</v>
      </c>
      <c r="N41" s="241"/>
      <c r="O41" s="55"/>
      <c r="P41" s="242">
        <f>SUM(R16:U16,R19:U19,R22:U22,R25:U25,R28:U28,R31:U31,R34:U34,R37:U37,R40:U40)</f>
        <v>378</v>
      </c>
      <c r="Q41" s="243"/>
      <c r="R41" s="246" t="s">
        <v>71</v>
      </c>
      <c r="S41" s="247"/>
      <c r="T41" s="247"/>
      <c r="U41" s="248"/>
      <c r="V41" s="249">
        <f>SUM(W16,W19,W22,W25,W28,W31,W34,W37,W40)</f>
        <v>377.99999999999994</v>
      </c>
      <c r="W41" s="243"/>
      <c r="X41" s="240" t="s">
        <v>70</v>
      </c>
      <c r="Y41" s="241"/>
      <c r="Z41" s="55"/>
      <c r="AA41" s="242">
        <f>SUM(AC16:AF16,AC19:AF19,AC22:AF22,AC25:AF25,AC28:AF28,AC31:AF31,AC34:AF34,AC37:AF37,AC40:AF40)</f>
        <v>378</v>
      </c>
      <c r="AB41" s="243"/>
      <c r="AC41" s="246" t="s">
        <v>71</v>
      </c>
      <c r="AD41" s="247"/>
      <c r="AE41" s="247"/>
      <c r="AF41" s="248"/>
      <c r="AG41" s="249">
        <f>SUM(AH16,AH19,AH22,AH25,AH28,AH31,AH34,AH37,AH40)</f>
        <v>378</v>
      </c>
      <c r="AH41" s="243"/>
      <c r="AI41" s="240" t="s">
        <v>70</v>
      </c>
      <c r="AJ41" s="241"/>
      <c r="AK41" s="55"/>
      <c r="AL41" s="242">
        <f>SUM(AN16:AQ16,AN19:AQ19,AN22:AQ22,AN25:AQ25,AN28:AQ28,AN31:AQ31,AN34:AQ34,AN37:AQ37,AN40:AQ40)</f>
        <v>378</v>
      </c>
      <c r="AM41" s="243"/>
      <c r="AN41" s="246" t="s">
        <v>71</v>
      </c>
      <c r="AO41" s="247"/>
      <c r="AP41" s="247"/>
      <c r="AQ41" s="248"/>
      <c r="AR41" s="255">
        <f>SUM(AS16,AS19,AS22,AS25,AS28,AS31,AS34,AS37,AS40)</f>
        <v>378</v>
      </c>
      <c r="AS41" s="245"/>
    </row>
    <row r="42" spans="1:46" s="2" customFormat="1" ht="27.75" customHeight="1" thickBot="1" x14ac:dyDescent="0.25">
      <c r="A42" s="239"/>
      <c r="B42" s="233" t="s">
        <v>72</v>
      </c>
      <c r="C42" s="234"/>
      <c r="D42" s="56"/>
      <c r="E42" s="236">
        <f>SUM(E16,E19,E22,E25,E28,E31,E34,E37,E40)</f>
        <v>30</v>
      </c>
      <c r="F42" s="237"/>
      <c r="G42" s="233" t="s">
        <v>73</v>
      </c>
      <c r="H42" s="234"/>
      <c r="I42" s="234"/>
      <c r="J42" s="235"/>
      <c r="K42" s="233" t="s">
        <v>74</v>
      </c>
      <c r="L42" s="235"/>
      <c r="M42" s="233" t="s">
        <v>72</v>
      </c>
      <c r="N42" s="234"/>
      <c r="O42" s="56"/>
      <c r="P42" s="236">
        <f>SUM(P16,P19,P22,P25,P28,P31,P34,P37,P40)</f>
        <v>30</v>
      </c>
      <c r="Q42" s="237"/>
      <c r="R42" s="233" t="s">
        <v>73</v>
      </c>
      <c r="S42" s="234"/>
      <c r="T42" s="234"/>
      <c r="U42" s="235"/>
      <c r="V42" s="233" t="s">
        <v>74</v>
      </c>
      <c r="W42" s="235"/>
      <c r="X42" s="233" t="s">
        <v>72</v>
      </c>
      <c r="Y42" s="234"/>
      <c r="Z42" s="56"/>
      <c r="AA42" s="236">
        <f>SUM(AA16,AA19,AA22,AA25,AA28,AA31,AA34,AA37,AA40)</f>
        <v>30</v>
      </c>
      <c r="AB42" s="237"/>
      <c r="AC42" s="233" t="s">
        <v>73</v>
      </c>
      <c r="AD42" s="234"/>
      <c r="AE42" s="234"/>
      <c r="AF42" s="235"/>
      <c r="AG42" s="233" t="s">
        <v>74</v>
      </c>
      <c r="AH42" s="235"/>
      <c r="AI42" s="233" t="s">
        <v>72</v>
      </c>
      <c r="AJ42" s="234"/>
      <c r="AK42" s="56"/>
      <c r="AL42" s="236">
        <f>SUM(AL16,AL19,AL22,AL25,AL28,AL31,AL34,AL37,AL40)</f>
        <v>30</v>
      </c>
      <c r="AM42" s="237"/>
      <c r="AN42" s="233" t="s">
        <v>73</v>
      </c>
      <c r="AO42" s="234"/>
      <c r="AP42" s="234"/>
      <c r="AQ42" s="235"/>
      <c r="AR42" s="233" t="s">
        <v>75</v>
      </c>
      <c r="AS42" s="235"/>
    </row>
    <row r="43" spans="1:46" s="2" customFormat="1" ht="20.100000000000001" customHeight="1" thickTop="1" x14ac:dyDescent="0.2">
      <c r="A43" s="238" t="s">
        <v>76</v>
      </c>
      <c r="B43" s="240" t="s">
        <v>70</v>
      </c>
      <c r="C43" s="241"/>
      <c r="D43" s="57"/>
      <c r="E43" s="244">
        <f>SUM(G44:J44)</f>
        <v>28</v>
      </c>
      <c r="F43" s="245"/>
      <c r="G43" s="58"/>
      <c r="H43" s="59"/>
      <c r="I43" s="59"/>
      <c r="J43" s="59"/>
      <c r="K43" s="59"/>
      <c r="L43" s="60"/>
      <c r="M43" s="240" t="s">
        <v>70</v>
      </c>
      <c r="N43" s="241"/>
      <c r="O43" s="57"/>
      <c r="P43" s="244">
        <f>SUM(R44:U44)</f>
        <v>27</v>
      </c>
      <c r="Q43" s="245"/>
      <c r="R43" s="58"/>
      <c r="S43" s="59"/>
      <c r="T43" s="59"/>
      <c r="U43" s="59"/>
      <c r="V43" s="59"/>
      <c r="W43" s="60"/>
      <c r="X43" s="240" t="s">
        <v>70</v>
      </c>
      <c r="Y43" s="241"/>
      <c r="Z43" s="57"/>
      <c r="AA43" s="242">
        <f>SUM(AC44:AF44)</f>
        <v>27</v>
      </c>
      <c r="AB43" s="243"/>
      <c r="AC43" s="58"/>
      <c r="AD43" s="59"/>
      <c r="AE43" s="59"/>
      <c r="AF43" s="59"/>
      <c r="AG43" s="59"/>
      <c r="AH43" s="60"/>
      <c r="AI43" s="240" t="s">
        <v>70</v>
      </c>
      <c r="AJ43" s="241"/>
      <c r="AK43" s="57"/>
      <c r="AL43" s="244">
        <f>SUM(AN44:AQ44)</f>
        <v>27</v>
      </c>
      <c r="AM43" s="245"/>
      <c r="AN43" s="58"/>
      <c r="AO43" s="59"/>
      <c r="AP43" s="59"/>
      <c r="AQ43" s="59"/>
      <c r="AR43" s="59"/>
      <c r="AS43" s="60"/>
    </row>
    <row r="44" spans="1:46" s="2" customFormat="1" ht="33.75" customHeight="1" thickBot="1" x14ac:dyDescent="0.25">
      <c r="A44" s="239"/>
      <c r="B44" s="233" t="s">
        <v>77</v>
      </c>
      <c r="C44" s="234"/>
      <c r="D44" s="61"/>
      <c r="E44" s="61"/>
      <c r="F44" s="62"/>
      <c r="G44" s="84">
        <f>(G16+G19+G22+G25+G28+G31+G34+G37+G40)/14</f>
        <v>13</v>
      </c>
      <c r="H44" s="85">
        <f>(H16+H19+H22+H25+H28+H31+H34+H37+H40)/14</f>
        <v>8</v>
      </c>
      <c r="I44" s="85">
        <f>(I16+I19+I22+I25+I28+I31+I34+I37+I40)/14</f>
        <v>7</v>
      </c>
      <c r="J44" s="85">
        <f>(J16+J19+J22+J25+J28+J31+J34+J37+J40)/14</f>
        <v>0</v>
      </c>
      <c r="K44" s="63" t="s">
        <v>78</v>
      </c>
      <c r="L44" s="64"/>
      <c r="M44" s="233" t="s">
        <v>77</v>
      </c>
      <c r="N44" s="234"/>
      <c r="O44" s="61"/>
      <c r="P44" s="61"/>
      <c r="Q44" s="62"/>
      <c r="R44" s="82">
        <f>(R16+R19+R22+R25+R28+R31+R34+R37+R40)/14</f>
        <v>12.5</v>
      </c>
      <c r="S44" s="83">
        <f>(S16+S19+S22+S25+S28+S31+S34+S37+S40)/14</f>
        <v>7</v>
      </c>
      <c r="T44" s="83">
        <f>(T16+T19+T22+T25+T28+T31+T34+T37+T40)/14</f>
        <v>7.5</v>
      </c>
      <c r="U44" s="83">
        <f>(U16+U19+U22+U25+U28+U31+U34+U37+U40)/14</f>
        <v>0</v>
      </c>
      <c r="V44" s="63" t="s">
        <v>78</v>
      </c>
      <c r="W44" s="64"/>
      <c r="X44" s="233" t="s">
        <v>77</v>
      </c>
      <c r="Y44" s="234"/>
      <c r="Z44" s="61"/>
      <c r="AA44" s="61"/>
      <c r="AB44" s="62"/>
      <c r="AC44" s="82">
        <f>(AC16+AC19+AC22+AC25+AC28+AC31+AC34+AC37+AC40)/14</f>
        <v>13</v>
      </c>
      <c r="AD44" s="83">
        <f>(AD16+AD19+AD22+AD25+AD28+AD31+AD34+AD37+AD40)/14</f>
        <v>4</v>
      </c>
      <c r="AE44" s="83">
        <f>(AE16+AE19+AE22+AE25+AE28+AE31+AE34+AE37+AE40)/14</f>
        <v>10</v>
      </c>
      <c r="AF44" s="83">
        <f>(AF16+AF19+AF22+AF25+AF28+AF31+AF34+AF37+AF40)/14</f>
        <v>0</v>
      </c>
      <c r="AG44" s="63" t="s">
        <v>78</v>
      </c>
      <c r="AH44" s="64"/>
      <c r="AI44" s="233" t="s">
        <v>77</v>
      </c>
      <c r="AJ44" s="234"/>
      <c r="AK44" s="61"/>
      <c r="AL44" s="61"/>
      <c r="AM44" s="62"/>
      <c r="AN44" s="82">
        <f>(AN16+AN19+AN22+AN25+AN28+AN31+AN34+AN37+AN40)/14</f>
        <v>14</v>
      </c>
      <c r="AO44" s="83">
        <f>(AO16+AO19+AO22+AO25+AO28+AO31+AO34+AO37+AO40)/14</f>
        <v>6</v>
      </c>
      <c r="AP44" s="83">
        <f>(AP16+AP19+AP22+AP25+AP28+AP31+AP34+AP37+AP40)/14</f>
        <v>7</v>
      </c>
      <c r="AQ44" s="83">
        <f>(AQ16+AQ19+AQ22+AQ25+AQ28+AQ31+AQ34+AQ37+AQ40)/14</f>
        <v>0</v>
      </c>
      <c r="AR44" s="63" t="s">
        <v>78</v>
      </c>
      <c r="AS44" s="64"/>
      <c r="AT44" s="35"/>
    </row>
    <row r="45" spans="1:46" s="2" customFormat="1" ht="15.75" thickTop="1" x14ac:dyDescent="0.2">
      <c r="A45" s="39"/>
    </row>
    <row r="46" spans="1:46" s="2" customFormat="1" ht="15.75" x14ac:dyDescent="0.25">
      <c r="A46" s="36" t="s">
        <v>79</v>
      </c>
      <c r="AN46" s="37" t="s">
        <v>80</v>
      </c>
    </row>
    <row r="47" spans="1:46" s="2" customFormat="1" ht="15.75" x14ac:dyDescent="0.25">
      <c r="A47" s="38" t="s">
        <v>81</v>
      </c>
      <c r="AL47" s="272" t="s">
        <v>82</v>
      </c>
      <c r="AM47" s="272"/>
      <c r="AN47" s="272"/>
      <c r="AO47" s="272"/>
      <c r="AP47" s="272"/>
      <c r="AQ47" s="272"/>
      <c r="AR47" s="272"/>
    </row>
    <row r="48" spans="1:46" s="2" customFormat="1" ht="15.75" x14ac:dyDescent="0.25">
      <c r="A48" s="38"/>
    </row>
    <row r="49" spans="1:45" s="2" customFormat="1" ht="15.75" x14ac:dyDescent="0.25">
      <c r="A49" s="38"/>
    </row>
    <row r="50" spans="1:45" s="54" customFormat="1" ht="18" x14ac:dyDescent="0.25">
      <c r="A50" s="65" t="s">
        <v>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</row>
    <row r="51" spans="1:45" s="54" customFormat="1" ht="18" x14ac:dyDescent="0.25">
      <c r="A51" s="65" t="s">
        <v>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</row>
    <row r="52" spans="1:45" s="54" customFormat="1" ht="18" x14ac:dyDescent="0.25">
      <c r="A52" s="65" t="s">
        <v>4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1:45" s="68" customFormat="1" ht="18" x14ac:dyDescent="0.25">
      <c r="A53" s="65" t="s">
        <v>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</row>
    <row r="54" spans="1:45" s="68" customFormat="1" ht="18" x14ac:dyDescent="0.25">
      <c r="A54" s="65" t="s">
        <v>336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</row>
    <row r="55" spans="1:45" s="2" customFormat="1" ht="15.75" x14ac:dyDescent="0.25">
      <c r="A55" s="38"/>
    </row>
    <row r="56" spans="1:45" s="2" customFormat="1" ht="15" x14ac:dyDescent="0.2">
      <c r="A56" s="43" t="s">
        <v>6</v>
      </c>
      <c r="B56" s="44" t="s">
        <v>7</v>
      </c>
      <c r="C56" s="44" t="s">
        <v>8</v>
      </c>
      <c r="D56" s="44" t="s">
        <v>83</v>
      </c>
      <c r="E56" s="45" t="s">
        <v>84</v>
      </c>
    </row>
    <row r="57" spans="1:45" s="2" customFormat="1" ht="15" x14ac:dyDescent="0.2">
      <c r="A57" s="71">
        <f>A9</f>
        <v>20</v>
      </c>
      <c r="B57" s="71">
        <f>B9</f>
        <v>70</v>
      </c>
      <c r="C57" s="71">
        <f>C9</f>
        <v>20</v>
      </c>
      <c r="D57" s="71">
        <f>D9</f>
        <v>130</v>
      </c>
      <c r="E57" s="72">
        <v>10</v>
      </c>
    </row>
    <row r="58" spans="1:45" s="2" customFormat="1" ht="15.75" x14ac:dyDescent="0.25">
      <c r="A58" s="38"/>
    </row>
    <row r="59" spans="1:45" s="11" customFormat="1" ht="18" x14ac:dyDescent="0.2">
      <c r="A59" s="220" t="s">
        <v>16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</row>
    <row r="60" spans="1:45" s="2" customFormat="1" ht="18.75" thickBot="1" x14ac:dyDescent="0.25">
      <c r="A60" s="220" t="s">
        <v>17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</row>
    <row r="61" spans="1:45" s="49" customFormat="1" ht="19.5" thickTop="1" thickBot="1" x14ac:dyDescent="0.3">
      <c r="B61" s="216" t="s">
        <v>85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 t="s">
        <v>86</v>
      </c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</row>
    <row r="62" spans="1:45" s="49" customFormat="1" ht="19.5" thickTop="1" thickBot="1" x14ac:dyDescent="0.3">
      <c r="A62" s="78"/>
      <c r="B62" s="210" t="s">
        <v>87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2"/>
      <c r="M62" s="211" t="s">
        <v>88</v>
      </c>
      <c r="N62" s="211"/>
      <c r="O62" s="211"/>
      <c r="P62" s="211"/>
      <c r="Q62" s="211"/>
      <c r="R62" s="211"/>
      <c r="S62" s="211"/>
      <c r="T62" s="211"/>
      <c r="U62" s="211"/>
      <c r="V62" s="211"/>
      <c r="W62" s="212"/>
      <c r="X62" s="210" t="s">
        <v>89</v>
      </c>
      <c r="Y62" s="211"/>
      <c r="Z62" s="211"/>
      <c r="AA62" s="211"/>
      <c r="AB62" s="211"/>
      <c r="AC62" s="211"/>
      <c r="AD62" s="211"/>
      <c r="AE62" s="211"/>
      <c r="AF62" s="211"/>
      <c r="AG62" s="211"/>
      <c r="AH62" s="212"/>
      <c r="AI62" s="211" t="s">
        <v>90</v>
      </c>
      <c r="AJ62" s="211"/>
      <c r="AK62" s="211"/>
      <c r="AL62" s="211"/>
      <c r="AM62" s="211"/>
      <c r="AN62" s="211"/>
      <c r="AO62" s="211"/>
      <c r="AP62" s="211"/>
      <c r="AQ62" s="211"/>
      <c r="AR62" s="211"/>
      <c r="AS62" s="212"/>
    </row>
    <row r="63" spans="1:45" s="50" customFormat="1" ht="20.100000000000001" customHeight="1" thickTop="1" x14ac:dyDescent="0.25">
      <c r="A63" s="190" t="s">
        <v>24</v>
      </c>
      <c r="B63" s="217" t="s">
        <v>91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9"/>
      <c r="M63" s="198" t="s">
        <v>92</v>
      </c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217" t="s">
        <v>93</v>
      </c>
      <c r="Y63" s="218"/>
      <c r="Z63" s="218"/>
      <c r="AA63" s="218"/>
      <c r="AB63" s="218"/>
      <c r="AC63" s="218"/>
      <c r="AD63" s="218"/>
      <c r="AE63" s="218"/>
      <c r="AF63" s="218"/>
      <c r="AG63" s="218"/>
      <c r="AH63" s="219"/>
      <c r="AI63" s="198" t="s">
        <v>94</v>
      </c>
      <c r="AJ63" s="198"/>
      <c r="AK63" s="198"/>
      <c r="AL63" s="198"/>
      <c r="AM63" s="198"/>
      <c r="AN63" s="198"/>
      <c r="AO63" s="198"/>
      <c r="AP63" s="198"/>
      <c r="AQ63" s="198"/>
      <c r="AR63" s="198"/>
      <c r="AS63" s="199"/>
    </row>
    <row r="64" spans="1:45" s="50" customFormat="1" ht="20.100000000000001" customHeight="1" x14ac:dyDescent="0.25">
      <c r="A64" s="190"/>
      <c r="B64" s="209"/>
      <c r="C64" s="200"/>
      <c r="D64" s="200"/>
      <c r="E64" s="200"/>
      <c r="F64" s="200"/>
      <c r="G64" s="200"/>
      <c r="H64" s="200"/>
      <c r="I64" s="200"/>
      <c r="J64" s="200"/>
      <c r="K64" s="200"/>
      <c r="L64" s="201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1"/>
      <c r="X64" s="209"/>
      <c r="Y64" s="200"/>
      <c r="Z64" s="200"/>
      <c r="AA64" s="200"/>
      <c r="AB64" s="200"/>
      <c r="AC64" s="200"/>
      <c r="AD64" s="200"/>
      <c r="AE64" s="200"/>
      <c r="AF64" s="200"/>
      <c r="AG64" s="200"/>
      <c r="AH64" s="201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1"/>
    </row>
    <row r="65" spans="1:45" s="54" customFormat="1" ht="20.100000000000001" customHeight="1" thickBot="1" x14ac:dyDescent="0.3">
      <c r="A65" s="191"/>
      <c r="B65" s="202" t="str">
        <f>CONCATENATE($F$9,IF(RIGHT(K65,1)="S",$I$9,$G$9),".",$H$9,".","0",RIGHT(B$62,1),".",RIGHT(K65,1),$A63)</f>
        <v>L420.15.05.D1</v>
      </c>
      <c r="C65" s="203"/>
      <c r="D65" s="204"/>
      <c r="E65" s="176">
        <v>2</v>
      </c>
      <c r="F65" s="75" t="s">
        <v>31</v>
      </c>
      <c r="G65" s="51">
        <v>14</v>
      </c>
      <c r="H65" s="52">
        <v>14</v>
      </c>
      <c r="I65" s="52">
        <v>0</v>
      </c>
      <c r="J65" s="53">
        <v>0</v>
      </c>
      <c r="K65" s="75" t="s">
        <v>32</v>
      </c>
      <c r="L65" s="144">
        <f>E65*(42*18-E$92*14)/30</f>
        <v>26.133333333333333</v>
      </c>
      <c r="M65" s="202" t="str">
        <f>CONCATENATE($F$9,IF(RIGHT(V65,1)="S",$I$9,$G$9),".",$H$9,".","0",RIGHT(M$62,1),".",RIGHT(V65,1),$A63)</f>
        <v>L420.15.06.C1</v>
      </c>
      <c r="N65" s="203"/>
      <c r="O65" s="204"/>
      <c r="P65" s="176">
        <v>2</v>
      </c>
      <c r="Q65" s="75" t="s">
        <v>31</v>
      </c>
      <c r="R65" s="51">
        <v>14</v>
      </c>
      <c r="S65" s="52">
        <v>14</v>
      </c>
      <c r="T65" s="52">
        <v>0</v>
      </c>
      <c r="U65" s="53">
        <v>0</v>
      </c>
      <c r="V65" s="75" t="s">
        <v>38</v>
      </c>
      <c r="W65" s="144">
        <f>P65*(42*18-P$92*14)/30</f>
        <v>26.133333333333333</v>
      </c>
      <c r="X65" s="202" t="str">
        <f>CONCATENATE($F$9,IF(RIGHT(AG65,1)="S",$I$9,$G$9),".",$H$9,".","0",RIGHT(X$62,1),".",RIGHT(AG65,1),$A63)</f>
        <v>L422.15.07.S1</v>
      </c>
      <c r="Y65" s="203"/>
      <c r="Z65" s="204"/>
      <c r="AA65" s="176">
        <v>5</v>
      </c>
      <c r="AB65" s="75" t="s">
        <v>29</v>
      </c>
      <c r="AC65" s="51">
        <v>28</v>
      </c>
      <c r="AD65" s="52">
        <v>0</v>
      </c>
      <c r="AE65" s="52">
        <v>14</v>
      </c>
      <c r="AF65" s="53">
        <v>14</v>
      </c>
      <c r="AG65" s="75" t="s">
        <v>49</v>
      </c>
      <c r="AH65" s="144">
        <f>AA65*(42*18-AA$92*14)/30</f>
        <v>65.333333333333329</v>
      </c>
      <c r="AI65" s="202" t="str">
        <f>CONCATENATE($F$9,IF(RIGHT(AR65,1)="S",$I$9,$G$9),".",$H$9,".","0",RIGHT(AI$62,1),".",RIGHT(AR65,1),$A63)</f>
        <v>L422.15.08.S1</v>
      </c>
      <c r="AJ65" s="203"/>
      <c r="AK65" s="204"/>
      <c r="AL65" s="176">
        <v>4</v>
      </c>
      <c r="AM65" s="75" t="s">
        <v>29</v>
      </c>
      <c r="AN65" s="51">
        <v>28</v>
      </c>
      <c r="AO65" s="52">
        <v>0</v>
      </c>
      <c r="AP65" s="52">
        <v>28</v>
      </c>
      <c r="AQ65" s="53">
        <v>0</v>
      </c>
      <c r="AR65" s="75" t="s">
        <v>49</v>
      </c>
      <c r="AS65" s="144">
        <f>AL65*(42*18-AL$92*14)/30</f>
        <v>52.266666666666666</v>
      </c>
    </row>
    <row r="66" spans="1:45" s="54" customFormat="1" ht="20.100000000000001" customHeight="1" thickTop="1" x14ac:dyDescent="0.25">
      <c r="A66" s="189" t="s">
        <v>33</v>
      </c>
      <c r="B66" s="208" t="s">
        <v>95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9"/>
      <c r="M66" s="198" t="s">
        <v>96</v>
      </c>
      <c r="N66" s="198"/>
      <c r="O66" s="198"/>
      <c r="P66" s="198"/>
      <c r="Q66" s="198"/>
      <c r="R66" s="198"/>
      <c r="S66" s="198"/>
      <c r="T66" s="198"/>
      <c r="U66" s="198"/>
      <c r="V66" s="198"/>
      <c r="W66" s="199"/>
      <c r="X66" s="208" t="s">
        <v>97</v>
      </c>
      <c r="Y66" s="198"/>
      <c r="Z66" s="198"/>
      <c r="AA66" s="198"/>
      <c r="AB66" s="198"/>
      <c r="AC66" s="198"/>
      <c r="AD66" s="198"/>
      <c r="AE66" s="198"/>
      <c r="AF66" s="198"/>
      <c r="AG66" s="198"/>
      <c r="AH66" s="199"/>
      <c r="AI66" s="198" t="s">
        <v>98</v>
      </c>
      <c r="AJ66" s="198"/>
      <c r="AK66" s="198"/>
      <c r="AL66" s="198"/>
      <c r="AM66" s="198"/>
      <c r="AN66" s="198"/>
      <c r="AO66" s="198"/>
      <c r="AP66" s="198"/>
      <c r="AQ66" s="198"/>
      <c r="AR66" s="198"/>
      <c r="AS66" s="199"/>
    </row>
    <row r="67" spans="1:45" s="54" customFormat="1" ht="20.100000000000001" customHeight="1" x14ac:dyDescent="0.25">
      <c r="A67" s="190"/>
      <c r="B67" s="209"/>
      <c r="C67" s="200"/>
      <c r="D67" s="200"/>
      <c r="E67" s="200"/>
      <c r="F67" s="200"/>
      <c r="G67" s="200"/>
      <c r="H67" s="200"/>
      <c r="I67" s="200"/>
      <c r="J67" s="200"/>
      <c r="K67" s="200"/>
      <c r="L67" s="201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1"/>
      <c r="X67" s="209"/>
      <c r="Y67" s="200"/>
      <c r="Z67" s="200"/>
      <c r="AA67" s="200"/>
      <c r="AB67" s="200"/>
      <c r="AC67" s="200"/>
      <c r="AD67" s="200"/>
      <c r="AE67" s="200"/>
      <c r="AF67" s="200"/>
      <c r="AG67" s="200"/>
      <c r="AH67" s="201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1"/>
    </row>
    <row r="68" spans="1:45" s="54" customFormat="1" ht="20.100000000000001" customHeight="1" thickBot="1" x14ac:dyDescent="0.3">
      <c r="A68" s="191"/>
      <c r="B68" s="202" t="str">
        <f>CONCATENATE($F$9,IF(RIGHT(K68,1)="S",$I$9,$G$9),".",$H$9,".","0",RIGHT(B$62,1),".",RIGHT(K68,1),$A66)</f>
        <v>L420.15.05.D2</v>
      </c>
      <c r="C68" s="203"/>
      <c r="D68" s="204"/>
      <c r="E68" s="176">
        <v>3</v>
      </c>
      <c r="F68" s="75" t="s">
        <v>31</v>
      </c>
      <c r="G68" s="51">
        <v>28</v>
      </c>
      <c r="H68" s="52">
        <v>0</v>
      </c>
      <c r="I68" s="52">
        <v>14</v>
      </c>
      <c r="J68" s="53">
        <v>0</v>
      </c>
      <c r="K68" s="75" t="s">
        <v>32</v>
      </c>
      <c r="L68" s="144">
        <f>E68*(42*18-E$92*14)/30</f>
        <v>39.200000000000003</v>
      </c>
      <c r="M68" s="202" t="str">
        <f>CONCATENATE($F$9,IF(RIGHT(V68,1)="S",$I$9,$G$9),".",$H$9,".","0",RIGHT(M$62,1),".",RIGHT(V68,1),$A66)</f>
        <v>L420.15.06.D2</v>
      </c>
      <c r="N68" s="203"/>
      <c r="O68" s="204"/>
      <c r="P68" s="176">
        <v>5</v>
      </c>
      <c r="Q68" s="75" t="s">
        <v>29</v>
      </c>
      <c r="R68" s="51">
        <v>28</v>
      </c>
      <c r="S68" s="52">
        <v>0</v>
      </c>
      <c r="T68" s="52">
        <v>14</v>
      </c>
      <c r="U68" s="53">
        <v>14</v>
      </c>
      <c r="V68" s="75" t="s">
        <v>32</v>
      </c>
      <c r="W68" s="144">
        <f>P68*(42*18-P$92*14)/30</f>
        <v>65.333333333333329</v>
      </c>
      <c r="X68" s="202" t="str">
        <f>CONCATENATE($F$9,IF(RIGHT(AG68,1)="S",$I$9,$G$9),".",$H$9,".","0",RIGHT(X$62,1),".",RIGHT(AG68,1),$A66)</f>
        <v>L422.15.07.S2</v>
      </c>
      <c r="Y68" s="203"/>
      <c r="Z68" s="204"/>
      <c r="AA68" s="176">
        <v>5</v>
      </c>
      <c r="AB68" s="75" t="s">
        <v>29</v>
      </c>
      <c r="AC68" s="51">
        <v>28</v>
      </c>
      <c r="AD68" s="52">
        <v>0</v>
      </c>
      <c r="AE68" s="52">
        <v>28</v>
      </c>
      <c r="AF68" s="53">
        <v>0</v>
      </c>
      <c r="AG68" s="75" t="s">
        <v>49</v>
      </c>
      <c r="AH68" s="144">
        <f>AA68*(42*18-AA$92*14)/30</f>
        <v>65.333333333333329</v>
      </c>
      <c r="AI68" s="202" t="str">
        <f>CONCATENATE($F$9,IF(RIGHT(AR68,1)="S",$I$9,$G$9),".",$H$9,".","0",RIGHT(AI$62,1),".",RIGHT(AR68,1),$A66)</f>
        <v>L422.15.08.S2</v>
      </c>
      <c r="AJ68" s="203"/>
      <c r="AK68" s="204"/>
      <c r="AL68" s="176">
        <v>4</v>
      </c>
      <c r="AM68" s="75" t="s">
        <v>29</v>
      </c>
      <c r="AN68" s="51">
        <v>28</v>
      </c>
      <c r="AO68" s="52">
        <v>0</v>
      </c>
      <c r="AP68" s="52">
        <v>28</v>
      </c>
      <c r="AQ68" s="53">
        <v>0</v>
      </c>
      <c r="AR68" s="75" t="s">
        <v>49</v>
      </c>
      <c r="AS68" s="144">
        <f>AL68*(42*18-AL$92*14)/30</f>
        <v>52.266666666666666</v>
      </c>
    </row>
    <row r="69" spans="1:45" s="54" customFormat="1" ht="20.100000000000001" customHeight="1" thickTop="1" x14ac:dyDescent="0.25">
      <c r="A69" s="189" t="s">
        <v>39</v>
      </c>
      <c r="B69" s="227" t="s">
        <v>99</v>
      </c>
      <c r="C69" s="228"/>
      <c r="D69" s="228"/>
      <c r="E69" s="228"/>
      <c r="F69" s="228"/>
      <c r="G69" s="228"/>
      <c r="H69" s="228"/>
      <c r="I69" s="228"/>
      <c r="J69" s="228"/>
      <c r="K69" s="228"/>
      <c r="L69" s="229"/>
      <c r="M69" s="198" t="s">
        <v>100</v>
      </c>
      <c r="N69" s="198"/>
      <c r="O69" s="198"/>
      <c r="P69" s="198"/>
      <c r="Q69" s="198"/>
      <c r="R69" s="198"/>
      <c r="S69" s="198"/>
      <c r="T69" s="198"/>
      <c r="U69" s="198"/>
      <c r="V69" s="198"/>
      <c r="W69" s="199"/>
      <c r="X69" s="208" t="s">
        <v>101</v>
      </c>
      <c r="Y69" s="198"/>
      <c r="Z69" s="198"/>
      <c r="AA69" s="198"/>
      <c r="AB69" s="198"/>
      <c r="AC69" s="198"/>
      <c r="AD69" s="198"/>
      <c r="AE69" s="198"/>
      <c r="AF69" s="198"/>
      <c r="AG69" s="198"/>
      <c r="AH69" s="199"/>
      <c r="AI69" s="198" t="s">
        <v>102</v>
      </c>
      <c r="AJ69" s="198"/>
      <c r="AK69" s="198"/>
      <c r="AL69" s="198"/>
      <c r="AM69" s="198"/>
      <c r="AN69" s="198"/>
      <c r="AO69" s="198"/>
      <c r="AP69" s="198"/>
      <c r="AQ69" s="198"/>
      <c r="AR69" s="198"/>
      <c r="AS69" s="199"/>
    </row>
    <row r="70" spans="1:45" s="54" customFormat="1" ht="20.100000000000001" customHeight="1" x14ac:dyDescent="0.25">
      <c r="A70" s="190"/>
      <c r="B70" s="230"/>
      <c r="C70" s="231"/>
      <c r="D70" s="231"/>
      <c r="E70" s="231"/>
      <c r="F70" s="231"/>
      <c r="G70" s="231"/>
      <c r="H70" s="231"/>
      <c r="I70" s="231"/>
      <c r="J70" s="231"/>
      <c r="K70" s="231"/>
      <c r="L70" s="232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1"/>
      <c r="X70" s="209"/>
      <c r="Y70" s="200"/>
      <c r="Z70" s="200"/>
      <c r="AA70" s="200"/>
      <c r="AB70" s="200"/>
      <c r="AC70" s="200"/>
      <c r="AD70" s="200"/>
      <c r="AE70" s="200"/>
      <c r="AF70" s="200"/>
      <c r="AG70" s="200"/>
      <c r="AH70" s="201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1"/>
    </row>
    <row r="71" spans="1:45" s="54" customFormat="1" ht="20.100000000000001" customHeight="1" thickBot="1" x14ac:dyDescent="0.3">
      <c r="A71" s="191"/>
      <c r="B71" s="202" t="str">
        <f>CONCATENATE($F$9,IF(RIGHT(K71,1)="S",$I$9,$G$9),".",$H$9,".","0",RIGHT(B$62,1),".",RIGHT(K71,1),$A69)</f>
        <v>L420.15.05.D3</v>
      </c>
      <c r="C71" s="203"/>
      <c r="D71" s="204"/>
      <c r="E71" s="176">
        <v>6</v>
      </c>
      <c r="F71" s="75" t="s">
        <v>29</v>
      </c>
      <c r="G71" s="51">
        <v>42</v>
      </c>
      <c r="H71" s="52">
        <v>0</v>
      </c>
      <c r="I71" s="52">
        <v>42</v>
      </c>
      <c r="J71" s="53">
        <v>0</v>
      </c>
      <c r="K71" s="75" t="s">
        <v>32</v>
      </c>
      <c r="L71" s="144">
        <f>E71*(42*18-E$92*14)/30</f>
        <v>78.400000000000006</v>
      </c>
      <c r="M71" s="202" t="str">
        <f>CONCATENATE($F$9,IF(RIGHT(V71,1)="S",$I$9,$G$9),".",$H$9,".","0",RIGHT(M$62,1),".",RIGHT(V71,1),$A69)</f>
        <v>L420.15.06.D3</v>
      </c>
      <c r="N71" s="203"/>
      <c r="O71" s="204"/>
      <c r="P71" s="176">
        <v>5</v>
      </c>
      <c r="Q71" s="75" t="s">
        <v>31</v>
      </c>
      <c r="R71" s="51">
        <v>28</v>
      </c>
      <c r="S71" s="52">
        <v>0</v>
      </c>
      <c r="T71" s="52">
        <v>28</v>
      </c>
      <c r="U71" s="53">
        <v>0</v>
      </c>
      <c r="V71" s="75" t="s">
        <v>32</v>
      </c>
      <c r="W71" s="144">
        <f>P71*(42*18-P$92*14)/30</f>
        <v>65.333333333333329</v>
      </c>
      <c r="X71" s="202" t="str">
        <f>CONCATENATE($F$9,IF(RIGHT(AG71,1)="S",$I$9,$G$9),".",$H$9,".","0",RIGHT(X$62,1),".",RIGHT(AG71,1),$A69)</f>
        <v>L422.15.07.S3</v>
      </c>
      <c r="Y71" s="203"/>
      <c r="Z71" s="204"/>
      <c r="AA71" s="176">
        <v>5</v>
      </c>
      <c r="AB71" s="75" t="s">
        <v>31</v>
      </c>
      <c r="AC71" s="51">
        <v>35</v>
      </c>
      <c r="AD71" s="52">
        <v>0</v>
      </c>
      <c r="AE71" s="52">
        <v>7</v>
      </c>
      <c r="AF71" s="53">
        <v>21</v>
      </c>
      <c r="AG71" s="75" t="s">
        <v>49</v>
      </c>
      <c r="AH71" s="144">
        <f>AA71*(42*18-AA$92*14)/30</f>
        <v>65.333333333333329</v>
      </c>
      <c r="AI71" s="202" t="str">
        <f>CONCATENATE($F$9,IF(RIGHT(AR71,1)="S",$I$9,$G$9),".",$H$9,".","0",RIGHT(AI$62,1),".",RIGHT(AR71,1),$A69)</f>
        <v>L422.15.08.S3</v>
      </c>
      <c r="AJ71" s="203"/>
      <c r="AK71" s="204"/>
      <c r="AL71" s="176">
        <v>4</v>
      </c>
      <c r="AM71" s="75" t="s">
        <v>29</v>
      </c>
      <c r="AN71" s="51">
        <v>21</v>
      </c>
      <c r="AO71" s="52">
        <v>0</v>
      </c>
      <c r="AP71" s="52">
        <v>14</v>
      </c>
      <c r="AQ71" s="53">
        <v>0</v>
      </c>
      <c r="AR71" s="75" t="s">
        <v>49</v>
      </c>
      <c r="AS71" s="144">
        <f>AL71*(42*18-AL$92*14)/30</f>
        <v>52.266666666666666</v>
      </c>
    </row>
    <row r="72" spans="1:45" s="54" customFormat="1" ht="20.100000000000001" customHeight="1" thickTop="1" x14ac:dyDescent="0.25">
      <c r="A72" s="189" t="s">
        <v>44</v>
      </c>
      <c r="B72" s="208" t="s">
        <v>103</v>
      </c>
      <c r="C72" s="198"/>
      <c r="D72" s="198"/>
      <c r="E72" s="198"/>
      <c r="F72" s="198"/>
      <c r="G72" s="198"/>
      <c r="H72" s="198"/>
      <c r="I72" s="198"/>
      <c r="J72" s="198"/>
      <c r="K72" s="198"/>
      <c r="L72" s="199"/>
      <c r="M72" s="228" t="s">
        <v>104</v>
      </c>
      <c r="N72" s="198"/>
      <c r="O72" s="198"/>
      <c r="P72" s="198"/>
      <c r="Q72" s="198"/>
      <c r="R72" s="198"/>
      <c r="S72" s="198"/>
      <c r="T72" s="198"/>
      <c r="U72" s="198"/>
      <c r="V72" s="198"/>
      <c r="W72" s="199"/>
      <c r="X72" s="208" t="s">
        <v>105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9"/>
      <c r="AI72" s="198" t="s">
        <v>106</v>
      </c>
      <c r="AJ72" s="198"/>
      <c r="AK72" s="198"/>
      <c r="AL72" s="198"/>
      <c r="AM72" s="198"/>
      <c r="AN72" s="198"/>
      <c r="AO72" s="198"/>
      <c r="AP72" s="198"/>
      <c r="AQ72" s="198"/>
      <c r="AR72" s="198"/>
      <c r="AS72" s="199"/>
    </row>
    <row r="73" spans="1:45" s="54" customFormat="1" ht="20.100000000000001" customHeight="1" x14ac:dyDescent="0.25">
      <c r="A73" s="190"/>
      <c r="B73" s="209"/>
      <c r="C73" s="200"/>
      <c r="D73" s="200"/>
      <c r="E73" s="200"/>
      <c r="F73" s="200"/>
      <c r="G73" s="200"/>
      <c r="H73" s="200"/>
      <c r="I73" s="200"/>
      <c r="J73" s="200"/>
      <c r="K73" s="200"/>
      <c r="L73" s="201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1"/>
      <c r="X73" s="209"/>
      <c r="Y73" s="200"/>
      <c r="Z73" s="200"/>
      <c r="AA73" s="200"/>
      <c r="AB73" s="200"/>
      <c r="AC73" s="200"/>
      <c r="AD73" s="200"/>
      <c r="AE73" s="200"/>
      <c r="AF73" s="200"/>
      <c r="AG73" s="200"/>
      <c r="AH73" s="201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1"/>
    </row>
    <row r="74" spans="1:45" s="54" customFormat="1" ht="20.100000000000001" customHeight="1" thickBot="1" x14ac:dyDescent="0.3">
      <c r="A74" s="191"/>
      <c r="B74" s="202" t="str">
        <f>CONCATENATE($F$9,IF(RIGHT(K74,1)="S",$I$9,$G$9),".",$H$9,".","0",RIGHT(B$62,1),".",RIGHT(K74,1),$A72)</f>
        <v>L422.15.05.S4</v>
      </c>
      <c r="C74" s="203"/>
      <c r="D74" s="204"/>
      <c r="E74" s="176">
        <v>3</v>
      </c>
      <c r="F74" s="75" t="s">
        <v>31</v>
      </c>
      <c r="G74" s="51">
        <v>28</v>
      </c>
      <c r="H74" s="52">
        <v>0</v>
      </c>
      <c r="I74" s="52">
        <v>14</v>
      </c>
      <c r="J74" s="53">
        <v>0</v>
      </c>
      <c r="K74" s="75" t="s">
        <v>49</v>
      </c>
      <c r="L74" s="144">
        <f>E74*(42*18-E$92*14)/30</f>
        <v>39.200000000000003</v>
      </c>
      <c r="M74" s="202" t="str">
        <f>CONCATENATE($F$9,IF(RIGHT(V74,1)="S",$I$9,$G$9),".",$H$9,".","0",RIGHT(M$62,1),".",RIGHT(V74,1),$A72)</f>
        <v>L422.15.06.S4</v>
      </c>
      <c r="N74" s="203"/>
      <c r="O74" s="204"/>
      <c r="P74" s="176">
        <v>3</v>
      </c>
      <c r="Q74" s="75" t="s">
        <v>31</v>
      </c>
      <c r="R74" s="51">
        <v>28</v>
      </c>
      <c r="S74" s="52">
        <v>0</v>
      </c>
      <c r="T74" s="52">
        <v>0</v>
      </c>
      <c r="U74" s="53">
        <v>28</v>
      </c>
      <c r="V74" s="75" t="s">
        <v>49</v>
      </c>
      <c r="W74" s="144">
        <f>P74*(42*18-P$92*14)/30</f>
        <v>39.200000000000003</v>
      </c>
      <c r="X74" s="202" t="str">
        <f>CONCATENATE($F$9,IF(RIGHT(AG74,1)="S",$I$9,$G$9),".",$H$9,".","0",RIGHT(X$62,1),".",RIGHT(AG74,1),$A72)</f>
        <v>L422.15.07.S4</v>
      </c>
      <c r="Y74" s="203"/>
      <c r="Z74" s="204"/>
      <c r="AA74" s="176">
        <v>5</v>
      </c>
      <c r="AB74" s="75" t="s">
        <v>29</v>
      </c>
      <c r="AC74" s="51">
        <v>28</v>
      </c>
      <c r="AD74" s="52">
        <v>0</v>
      </c>
      <c r="AE74" s="52">
        <v>14</v>
      </c>
      <c r="AF74" s="53">
        <v>14</v>
      </c>
      <c r="AG74" s="75" t="s">
        <v>49</v>
      </c>
      <c r="AH74" s="144">
        <f>AA74*(42*18-AA$92*14)/30</f>
        <v>65.333333333333329</v>
      </c>
      <c r="AI74" s="202" t="str">
        <f>CONCATENATE($F$9,IF(RIGHT(AR74,1)="S",$I$9,$G$9),".",$H$9,".","0",RIGHT(AI$62,1),".",RIGHT(AR74,1),$A72)</f>
        <v>L422.15.08.S4</v>
      </c>
      <c r="AJ74" s="203"/>
      <c r="AK74" s="204"/>
      <c r="AL74" s="176">
        <v>3</v>
      </c>
      <c r="AM74" s="75" t="s">
        <v>29</v>
      </c>
      <c r="AN74" s="51">
        <v>21</v>
      </c>
      <c r="AO74" s="52">
        <v>0</v>
      </c>
      <c r="AP74" s="52">
        <v>0</v>
      </c>
      <c r="AQ74" s="53">
        <v>14</v>
      </c>
      <c r="AR74" s="75" t="s">
        <v>49</v>
      </c>
      <c r="AS74" s="144">
        <f>AL74*(42*18-AL$92*14)/30</f>
        <v>39.200000000000003</v>
      </c>
    </row>
    <row r="75" spans="1:45" s="54" customFormat="1" ht="20.100000000000001" customHeight="1" thickTop="1" x14ac:dyDescent="0.25">
      <c r="A75" s="189" t="s">
        <v>50</v>
      </c>
      <c r="B75" s="208" t="s">
        <v>107</v>
      </c>
      <c r="C75" s="198"/>
      <c r="D75" s="198"/>
      <c r="E75" s="198"/>
      <c r="F75" s="198"/>
      <c r="G75" s="198"/>
      <c r="H75" s="198"/>
      <c r="I75" s="198"/>
      <c r="J75" s="198"/>
      <c r="K75" s="198"/>
      <c r="L75" s="199"/>
      <c r="M75" s="198" t="s">
        <v>108</v>
      </c>
      <c r="N75" s="198"/>
      <c r="O75" s="198"/>
      <c r="P75" s="198"/>
      <c r="Q75" s="198"/>
      <c r="R75" s="198"/>
      <c r="S75" s="198"/>
      <c r="T75" s="198"/>
      <c r="U75" s="198"/>
      <c r="V75" s="198"/>
      <c r="W75" s="199"/>
      <c r="X75" s="208" t="s">
        <v>109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9"/>
      <c r="AI75" s="198" t="s">
        <v>110</v>
      </c>
      <c r="AJ75" s="198"/>
      <c r="AK75" s="198"/>
      <c r="AL75" s="198"/>
      <c r="AM75" s="198"/>
      <c r="AN75" s="198"/>
      <c r="AO75" s="198"/>
      <c r="AP75" s="198"/>
      <c r="AQ75" s="198"/>
      <c r="AR75" s="198"/>
      <c r="AS75" s="199"/>
    </row>
    <row r="76" spans="1:45" s="54" customFormat="1" ht="20.100000000000001" customHeight="1" x14ac:dyDescent="0.25">
      <c r="A76" s="190"/>
      <c r="B76" s="209"/>
      <c r="C76" s="200"/>
      <c r="D76" s="200"/>
      <c r="E76" s="200"/>
      <c r="F76" s="200"/>
      <c r="G76" s="200"/>
      <c r="H76" s="200"/>
      <c r="I76" s="200"/>
      <c r="J76" s="200"/>
      <c r="K76" s="200"/>
      <c r="L76" s="201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1"/>
      <c r="X76" s="209"/>
      <c r="Y76" s="200"/>
      <c r="Z76" s="200"/>
      <c r="AA76" s="200"/>
      <c r="AB76" s="200"/>
      <c r="AC76" s="200"/>
      <c r="AD76" s="200"/>
      <c r="AE76" s="200"/>
      <c r="AF76" s="200"/>
      <c r="AG76" s="200"/>
      <c r="AH76" s="201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1"/>
    </row>
    <row r="77" spans="1:45" s="54" customFormat="1" ht="20.100000000000001" customHeight="1" thickBot="1" x14ac:dyDescent="0.3">
      <c r="A77" s="191"/>
      <c r="B77" s="202" t="str">
        <f>CONCATENATE($F$9,IF(RIGHT(K77,1)="S",$I$9,$G$9),".",$H$9,".","0",RIGHT(B$62,1),".",RIGHT(K77,1),$A75)</f>
        <v>L420.15.05.D5</v>
      </c>
      <c r="C77" s="203"/>
      <c r="D77" s="204"/>
      <c r="E77" s="176">
        <v>3</v>
      </c>
      <c r="F77" s="75" t="s">
        <v>29</v>
      </c>
      <c r="G77" s="51">
        <v>28</v>
      </c>
      <c r="H77" s="52">
        <v>0</v>
      </c>
      <c r="I77" s="52">
        <v>14</v>
      </c>
      <c r="J77" s="53">
        <v>0</v>
      </c>
      <c r="K77" s="75" t="s">
        <v>32</v>
      </c>
      <c r="L77" s="144">
        <f>E77*(42*18-E$92*14)/30</f>
        <v>39.200000000000003</v>
      </c>
      <c r="M77" s="202" t="str">
        <f>CONCATENATE($F$9,IF(RIGHT(V77,1)="S",$I$9,$G$9),".",$H$9,".","0",RIGHT(M$62,1),".",RIGHT(V77,1),$A75)</f>
        <v>L420.15.06.D5</v>
      </c>
      <c r="N77" s="203"/>
      <c r="O77" s="204"/>
      <c r="P77" s="176">
        <v>4</v>
      </c>
      <c r="Q77" s="75" t="s">
        <v>29</v>
      </c>
      <c r="R77" s="51">
        <v>28</v>
      </c>
      <c r="S77" s="52">
        <v>0</v>
      </c>
      <c r="T77" s="52">
        <v>28</v>
      </c>
      <c r="U77" s="53">
        <v>0</v>
      </c>
      <c r="V77" s="75" t="s">
        <v>32</v>
      </c>
      <c r="W77" s="144">
        <f>P77*(42*18-P$92*14)/30</f>
        <v>52.266666666666666</v>
      </c>
      <c r="X77" s="202" t="str">
        <f>CONCATENATE($F$9,IF(RIGHT(AG77,1)="S",$I$9,$G$9),".",$H$9,".","0",RIGHT(X$62,1),".",RIGHT(AG77,1),$A75)</f>
        <v>L420.15.07.D5</v>
      </c>
      <c r="Y77" s="203"/>
      <c r="Z77" s="204"/>
      <c r="AA77" s="176">
        <v>5</v>
      </c>
      <c r="AB77" s="75" t="s">
        <v>31</v>
      </c>
      <c r="AC77" s="51">
        <v>35</v>
      </c>
      <c r="AD77" s="52">
        <v>0</v>
      </c>
      <c r="AE77" s="52">
        <v>14</v>
      </c>
      <c r="AF77" s="53">
        <v>14</v>
      </c>
      <c r="AG77" s="75" t="s">
        <v>32</v>
      </c>
      <c r="AH77" s="144">
        <f>AA77*(42*18-AA$92*14)/30</f>
        <v>65.333333333333329</v>
      </c>
      <c r="AI77" s="202" t="str">
        <f>CONCATENATE($F$9,IF(RIGHT(AR77,1)="S",$I$9,$G$9),".",$H$9,".","0",RIGHT(AI$62,1),".",RIGHT(AR77,1),$A75)</f>
        <v>L422.15.08.S5</v>
      </c>
      <c r="AJ77" s="203"/>
      <c r="AK77" s="204"/>
      <c r="AL77" s="176">
        <v>5</v>
      </c>
      <c r="AM77" s="75" t="s">
        <v>31</v>
      </c>
      <c r="AN77" s="51"/>
      <c r="AO77" s="52"/>
      <c r="AP77" s="79"/>
      <c r="AQ77" s="80">
        <v>182</v>
      </c>
      <c r="AR77" s="75" t="s">
        <v>49</v>
      </c>
      <c r="AS77" s="144">
        <f>AL77*(42*18-AL$92*14)/30</f>
        <v>65.333333333333329</v>
      </c>
    </row>
    <row r="78" spans="1:45" s="54" customFormat="1" ht="20.100000000000001" customHeight="1" thickTop="1" x14ac:dyDescent="0.25">
      <c r="A78" s="189" t="s">
        <v>55</v>
      </c>
      <c r="B78" s="227" t="s">
        <v>111</v>
      </c>
      <c r="C78" s="228"/>
      <c r="D78" s="228"/>
      <c r="E78" s="228"/>
      <c r="F78" s="228"/>
      <c r="G78" s="228"/>
      <c r="H78" s="228"/>
      <c r="I78" s="228"/>
      <c r="J78" s="228"/>
      <c r="K78" s="228"/>
      <c r="L78" s="229"/>
      <c r="M78" s="198" t="s">
        <v>112</v>
      </c>
      <c r="N78" s="198"/>
      <c r="O78" s="198"/>
      <c r="P78" s="198"/>
      <c r="Q78" s="198"/>
      <c r="R78" s="198"/>
      <c r="S78" s="198"/>
      <c r="T78" s="198"/>
      <c r="U78" s="198"/>
      <c r="V78" s="198"/>
      <c r="W78" s="199"/>
      <c r="X78" s="208" t="s">
        <v>113</v>
      </c>
      <c r="Y78" s="198"/>
      <c r="Z78" s="198"/>
      <c r="AA78" s="198"/>
      <c r="AB78" s="198"/>
      <c r="AC78" s="198"/>
      <c r="AD78" s="198"/>
      <c r="AE78" s="198"/>
      <c r="AF78" s="198"/>
      <c r="AG78" s="198"/>
      <c r="AH78" s="199"/>
      <c r="AI78" s="228" t="s">
        <v>114</v>
      </c>
      <c r="AJ78" s="228"/>
      <c r="AK78" s="228"/>
      <c r="AL78" s="228"/>
      <c r="AM78" s="228"/>
      <c r="AN78" s="228"/>
      <c r="AO78" s="228"/>
      <c r="AP78" s="228"/>
      <c r="AQ78" s="228"/>
      <c r="AR78" s="228"/>
      <c r="AS78" s="229"/>
    </row>
    <row r="79" spans="1:45" s="54" customFormat="1" ht="20.100000000000001" customHeight="1" x14ac:dyDescent="0.25">
      <c r="A79" s="190"/>
      <c r="B79" s="230"/>
      <c r="C79" s="231"/>
      <c r="D79" s="231"/>
      <c r="E79" s="231"/>
      <c r="F79" s="231"/>
      <c r="G79" s="231"/>
      <c r="H79" s="231"/>
      <c r="I79" s="231"/>
      <c r="J79" s="231"/>
      <c r="K79" s="231"/>
      <c r="L79" s="232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1"/>
      <c r="X79" s="209"/>
      <c r="Y79" s="200"/>
      <c r="Z79" s="200"/>
      <c r="AA79" s="200"/>
      <c r="AB79" s="200"/>
      <c r="AC79" s="200"/>
      <c r="AD79" s="200"/>
      <c r="AE79" s="200"/>
      <c r="AF79" s="200"/>
      <c r="AG79" s="200"/>
      <c r="AH79" s="20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2"/>
    </row>
    <row r="80" spans="1:45" s="54" customFormat="1" ht="20.100000000000001" customHeight="1" thickBot="1" x14ac:dyDescent="0.3">
      <c r="A80" s="191"/>
      <c r="B80" s="202" t="str">
        <f>CONCATENATE($F$9,IF(RIGHT(K80,1)="S",$I$9,$G$9),".",$H$9,".","0",RIGHT(B$62,1),".",RIGHT(K80,1),$A78)</f>
        <v>L422.15.05.S6</v>
      </c>
      <c r="C80" s="203"/>
      <c r="D80" s="204"/>
      <c r="E80" s="176">
        <v>6</v>
      </c>
      <c r="F80" s="75" t="s">
        <v>29</v>
      </c>
      <c r="G80" s="51">
        <v>28</v>
      </c>
      <c r="H80" s="52">
        <v>0</v>
      </c>
      <c r="I80" s="52">
        <v>28</v>
      </c>
      <c r="J80" s="53">
        <v>14</v>
      </c>
      <c r="K80" s="75" t="s">
        <v>49</v>
      </c>
      <c r="L80" s="144">
        <f>E80*(42*18-E$92*14)/30</f>
        <v>78.400000000000006</v>
      </c>
      <c r="M80" s="202" t="str">
        <f>CONCATENATE($F$9,IF(RIGHT(V80,1)="S",$I$9,$G$9),".",$H$9,".","0",RIGHT(M$62,1),".",RIGHT(V80,1),$A78)</f>
        <v>L422.15.06.S6</v>
      </c>
      <c r="N80" s="203"/>
      <c r="O80" s="204"/>
      <c r="P80" s="176">
        <v>4</v>
      </c>
      <c r="Q80" s="75" t="s">
        <v>29</v>
      </c>
      <c r="R80" s="51">
        <v>28</v>
      </c>
      <c r="S80" s="52">
        <v>0</v>
      </c>
      <c r="T80" s="52">
        <v>14</v>
      </c>
      <c r="U80" s="53">
        <v>14</v>
      </c>
      <c r="V80" s="75" t="s">
        <v>49</v>
      </c>
      <c r="W80" s="144">
        <f>P80*(42*18-P$92*14)/30</f>
        <v>52.266666666666666</v>
      </c>
      <c r="X80" s="202" t="str">
        <f>CONCATENATE($F$9,IF(RIGHT(AG80,1)="S",$I$9,$G$9),".",$H$9,".","0",RIGHT(X$62,1),".",RIGHT(AG80,1),$A78)</f>
        <v>L420.15.07.D6</v>
      </c>
      <c r="Y80" s="203"/>
      <c r="Z80" s="204"/>
      <c r="AA80" s="176">
        <v>4</v>
      </c>
      <c r="AB80" s="75" t="s">
        <v>29</v>
      </c>
      <c r="AC80" s="51">
        <v>28</v>
      </c>
      <c r="AD80" s="52">
        <v>0</v>
      </c>
      <c r="AE80" s="52">
        <v>28</v>
      </c>
      <c r="AF80" s="53">
        <v>0</v>
      </c>
      <c r="AG80" s="75" t="s">
        <v>32</v>
      </c>
      <c r="AH80" s="144">
        <f>AA80*(42*18-AA$92*14)/30</f>
        <v>52.266666666666666</v>
      </c>
      <c r="AI80" s="202" t="str">
        <f>CONCATENATE($F$9,IF(RIGHT(AR80,1)="S",$I$9,$G$9),".",$H$9,".","0",RIGHT(AI$62,1),".",RIGHT(AR80,1),$A78)</f>
        <v>L422.15.08.S6</v>
      </c>
      <c r="AJ80" s="203"/>
      <c r="AK80" s="204"/>
      <c r="AL80" s="176">
        <v>10</v>
      </c>
      <c r="AM80" s="75" t="s">
        <v>29</v>
      </c>
      <c r="AN80" s="51"/>
      <c r="AO80" s="52"/>
      <c r="AP80" s="52"/>
      <c r="AQ80" s="53">
        <v>0</v>
      </c>
      <c r="AR80" s="75" t="s">
        <v>49</v>
      </c>
      <c r="AS80" s="144">
        <f>AL80*(42*18-AL$92*14)/30</f>
        <v>130.66666666666666</v>
      </c>
    </row>
    <row r="81" spans="1:45" s="54" customFormat="1" ht="20.100000000000001" customHeight="1" thickTop="1" x14ac:dyDescent="0.25">
      <c r="A81" s="189" t="s">
        <v>60</v>
      </c>
      <c r="B81" s="208" t="s">
        <v>115</v>
      </c>
      <c r="C81" s="198"/>
      <c r="D81" s="198"/>
      <c r="E81" s="198"/>
      <c r="F81" s="198"/>
      <c r="G81" s="198"/>
      <c r="H81" s="198"/>
      <c r="I81" s="198"/>
      <c r="J81" s="198"/>
      <c r="K81" s="198"/>
      <c r="L81" s="199"/>
      <c r="M81" s="198" t="s">
        <v>116</v>
      </c>
      <c r="N81" s="198"/>
      <c r="O81" s="198"/>
      <c r="P81" s="198"/>
      <c r="Q81" s="198"/>
      <c r="R81" s="198"/>
      <c r="S81" s="198"/>
      <c r="T81" s="198"/>
      <c r="U81" s="198"/>
      <c r="V81" s="198"/>
      <c r="W81" s="199"/>
      <c r="X81" s="208" t="s">
        <v>117</v>
      </c>
      <c r="Y81" s="198"/>
      <c r="Z81" s="198"/>
      <c r="AA81" s="198"/>
      <c r="AB81" s="198"/>
      <c r="AC81" s="198"/>
      <c r="AD81" s="198"/>
      <c r="AE81" s="198"/>
      <c r="AF81" s="198"/>
      <c r="AG81" s="198"/>
      <c r="AH81" s="199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9"/>
    </row>
    <row r="82" spans="1:45" s="54" customFormat="1" ht="20.100000000000001" customHeight="1" x14ac:dyDescent="0.25">
      <c r="A82" s="190"/>
      <c r="B82" s="209"/>
      <c r="C82" s="200"/>
      <c r="D82" s="200"/>
      <c r="E82" s="200"/>
      <c r="F82" s="200"/>
      <c r="G82" s="200"/>
      <c r="H82" s="200"/>
      <c r="I82" s="200"/>
      <c r="J82" s="200"/>
      <c r="K82" s="200"/>
      <c r="L82" s="201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1"/>
      <c r="X82" s="209"/>
      <c r="Y82" s="200"/>
      <c r="Z82" s="200"/>
      <c r="AA82" s="200"/>
      <c r="AB82" s="200"/>
      <c r="AC82" s="200"/>
      <c r="AD82" s="200"/>
      <c r="AE82" s="200"/>
      <c r="AF82" s="200"/>
      <c r="AG82" s="200"/>
      <c r="AH82" s="201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1"/>
    </row>
    <row r="83" spans="1:45" s="54" customFormat="1" ht="20.100000000000001" customHeight="1" thickBot="1" x14ac:dyDescent="0.3">
      <c r="A83" s="191"/>
      <c r="B83" s="202" t="str">
        <f>CONCATENATE($F$9,IF(RIGHT(K83,1)="S",$I$9,$G$9),".",$H$9,".","0",RIGHT(B$62,1),".",RIGHT(K83,1),$A81)</f>
        <v>L420.15.05.D7</v>
      </c>
      <c r="C83" s="203"/>
      <c r="D83" s="204"/>
      <c r="E83" s="176">
        <v>4</v>
      </c>
      <c r="F83" s="75" t="s">
        <v>29</v>
      </c>
      <c r="G83" s="51">
        <v>28</v>
      </c>
      <c r="H83" s="52">
        <v>0</v>
      </c>
      <c r="I83" s="52">
        <v>28</v>
      </c>
      <c r="J83" s="53">
        <v>0</v>
      </c>
      <c r="K83" s="75" t="s">
        <v>32</v>
      </c>
      <c r="L83" s="144">
        <f>E83*(42*18-E$92*14)/30</f>
        <v>52.266666666666666</v>
      </c>
      <c r="M83" s="202" t="str">
        <f>CONCATENATE($F$9,IF(RIGHT(V83,1)="S",$I$9,$G$9),".",$H$9,".","0",RIGHT(M$62,1),".",RIGHT(V83,1),$A81)</f>
        <v>L422.15.06.S7</v>
      </c>
      <c r="N83" s="203"/>
      <c r="O83" s="204"/>
      <c r="P83" s="176">
        <v>4</v>
      </c>
      <c r="Q83" s="75" t="s">
        <v>29</v>
      </c>
      <c r="R83" s="51">
        <v>28</v>
      </c>
      <c r="S83" s="52">
        <v>0</v>
      </c>
      <c r="T83" s="52">
        <v>28</v>
      </c>
      <c r="U83" s="53">
        <v>0</v>
      </c>
      <c r="V83" s="75" t="s">
        <v>49</v>
      </c>
      <c r="W83" s="144">
        <f>P83*(42*18-P$92*14)/30</f>
        <v>52.266666666666666</v>
      </c>
      <c r="X83" s="202" t="str">
        <f>CONCATENATE($F$9,IF(RIGHT(AG83,1)="S",$I$9,$G$9),".",$H$9,".","0",RIGHT(X$62,1),".",RIGHT(AG83,1),$A81)</f>
        <v>L420.15.07.C7</v>
      </c>
      <c r="Y83" s="203"/>
      <c r="Z83" s="204"/>
      <c r="AA83" s="176">
        <v>1</v>
      </c>
      <c r="AB83" s="75" t="s">
        <v>31</v>
      </c>
      <c r="AC83" s="51">
        <v>0</v>
      </c>
      <c r="AD83" s="52">
        <v>14</v>
      </c>
      <c r="AE83" s="52">
        <v>0</v>
      </c>
      <c r="AF83" s="53">
        <v>0</v>
      </c>
      <c r="AG83" s="75" t="s">
        <v>38</v>
      </c>
      <c r="AH83" s="144">
        <f>AA83*(42*18-AA$92*14)/30</f>
        <v>13.066666666666666</v>
      </c>
      <c r="AI83" s="202"/>
      <c r="AJ83" s="203"/>
      <c r="AK83" s="204"/>
      <c r="AL83" s="176"/>
      <c r="AM83" s="75"/>
      <c r="AN83" s="51"/>
      <c r="AO83" s="52"/>
      <c r="AP83" s="52"/>
      <c r="AQ83" s="53"/>
      <c r="AR83" s="75"/>
      <c r="AS83" s="177" t="str">
        <f>IF(SUM(AN83:AQ83)=0,"",SUM(AN83:AQ83))</f>
        <v/>
      </c>
    </row>
    <row r="84" spans="1:45" s="54" customFormat="1" ht="20.100000000000001" customHeight="1" thickTop="1" x14ac:dyDescent="0.25">
      <c r="A84" s="189" t="s">
        <v>64</v>
      </c>
      <c r="B84" s="208" t="s">
        <v>118</v>
      </c>
      <c r="C84" s="198"/>
      <c r="D84" s="198"/>
      <c r="E84" s="193"/>
      <c r="F84" s="193"/>
      <c r="G84" s="193"/>
      <c r="H84" s="193"/>
      <c r="I84" s="193"/>
      <c r="J84" s="193"/>
      <c r="K84" s="193"/>
      <c r="L84" s="194"/>
      <c r="M84" s="198" t="s">
        <v>119</v>
      </c>
      <c r="N84" s="198"/>
      <c r="O84" s="198"/>
      <c r="P84" s="198"/>
      <c r="Q84" s="198"/>
      <c r="R84" s="198"/>
      <c r="S84" s="198"/>
      <c r="T84" s="198"/>
      <c r="U84" s="198"/>
      <c r="V84" s="198"/>
      <c r="W84" s="199"/>
      <c r="X84" s="208"/>
      <c r="Y84" s="198"/>
      <c r="Z84" s="198"/>
      <c r="AA84" s="193"/>
      <c r="AB84" s="193"/>
      <c r="AC84" s="193"/>
      <c r="AD84" s="193"/>
      <c r="AE84" s="193"/>
      <c r="AF84" s="193"/>
      <c r="AG84" s="193"/>
      <c r="AH84" s="194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9"/>
    </row>
    <row r="85" spans="1:45" s="54" customFormat="1" ht="20.100000000000001" customHeight="1" x14ac:dyDescent="0.25">
      <c r="A85" s="190"/>
      <c r="B85" s="195"/>
      <c r="C85" s="196"/>
      <c r="D85" s="196"/>
      <c r="E85" s="196"/>
      <c r="F85" s="196"/>
      <c r="G85" s="196"/>
      <c r="H85" s="196"/>
      <c r="I85" s="196"/>
      <c r="J85" s="196"/>
      <c r="K85" s="196"/>
      <c r="L85" s="197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1"/>
      <c r="X85" s="195"/>
      <c r="Y85" s="196"/>
      <c r="Z85" s="196"/>
      <c r="AA85" s="196"/>
      <c r="AB85" s="196"/>
      <c r="AC85" s="196"/>
      <c r="AD85" s="196"/>
      <c r="AE85" s="196"/>
      <c r="AF85" s="196"/>
      <c r="AG85" s="196"/>
      <c r="AH85" s="197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1"/>
    </row>
    <row r="86" spans="1:45" s="54" customFormat="1" ht="20.100000000000001" customHeight="1" thickBot="1" x14ac:dyDescent="0.3">
      <c r="A86" s="191"/>
      <c r="B86" s="202" t="str">
        <f>CONCATENATE($F$9,IF(RIGHT(K86,1)="S",$I$9,$G$9),".",$H$9,".","0",RIGHT(B$62,1),".",RIGHT(K86,1),$A84)</f>
        <v>L420.15.05.D8</v>
      </c>
      <c r="C86" s="203"/>
      <c r="D86" s="204"/>
      <c r="E86" s="176">
        <v>3</v>
      </c>
      <c r="F86" s="75" t="s">
        <v>68</v>
      </c>
      <c r="G86" s="51"/>
      <c r="H86" s="52"/>
      <c r="I86" s="52"/>
      <c r="J86" s="53"/>
      <c r="K86" s="75" t="s">
        <v>32</v>
      </c>
      <c r="L86" s="144">
        <f>E86*(42*18-E$92*14)/30</f>
        <v>39.200000000000003</v>
      </c>
      <c r="M86" s="202" t="str">
        <f>CONCATENATE($F$9,IF(RIGHT(V86,1)="S",$I$9,$G$9),".",$H$9,".","0",RIGHT(M$62,1),".",RIGHT(V86,1),$A84)</f>
        <v>L420.15.06.D8</v>
      </c>
      <c r="N86" s="203"/>
      <c r="O86" s="204"/>
      <c r="P86" s="176">
        <v>3</v>
      </c>
      <c r="Q86" s="75" t="s">
        <v>68</v>
      </c>
      <c r="R86" s="51"/>
      <c r="S86" s="52"/>
      <c r="T86" s="52"/>
      <c r="U86" s="53"/>
      <c r="V86" s="75" t="s">
        <v>32</v>
      </c>
      <c r="W86" s="144">
        <f>P86*(42*18-P$92*14)/30</f>
        <v>39.200000000000003</v>
      </c>
      <c r="X86" s="202"/>
      <c r="Y86" s="203"/>
      <c r="Z86" s="204"/>
      <c r="AA86" s="176"/>
      <c r="AB86" s="75"/>
      <c r="AC86" s="51"/>
      <c r="AD86" s="52"/>
      <c r="AE86" s="52"/>
      <c r="AF86" s="53"/>
      <c r="AG86" s="75"/>
      <c r="AH86" s="177" t="str">
        <f>IF(SUM(AC86:AF86)=0,"",SUM(AC86:AF86))</f>
        <v/>
      </c>
      <c r="AI86" s="202"/>
      <c r="AJ86" s="203"/>
      <c r="AK86" s="204"/>
      <c r="AL86" s="176"/>
      <c r="AM86" s="75"/>
      <c r="AN86" s="51"/>
      <c r="AO86" s="52"/>
      <c r="AP86" s="52"/>
      <c r="AQ86" s="53"/>
      <c r="AR86" s="75"/>
      <c r="AS86" s="177" t="str">
        <f>IF(SUM(AN86:AQ86)=0,"",SUM(AN86:AQ86))</f>
        <v/>
      </c>
    </row>
    <row r="87" spans="1:45" s="54" customFormat="1" ht="20.100000000000001" customHeight="1" thickTop="1" x14ac:dyDescent="0.25">
      <c r="A87" s="189" t="s">
        <v>66</v>
      </c>
      <c r="B87" s="192"/>
      <c r="C87" s="193"/>
      <c r="D87" s="193"/>
      <c r="E87" s="193"/>
      <c r="F87" s="193"/>
      <c r="G87" s="193"/>
      <c r="H87" s="193"/>
      <c r="I87" s="193"/>
      <c r="J87" s="193"/>
      <c r="K87" s="193"/>
      <c r="L87" s="194"/>
      <c r="M87" s="193"/>
      <c r="N87" s="193"/>
      <c r="O87" s="193"/>
      <c r="P87" s="198"/>
      <c r="Q87" s="198"/>
      <c r="R87" s="198"/>
      <c r="S87" s="198"/>
      <c r="T87" s="198"/>
      <c r="U87" s="198"/>
      <c r="V87" s="198"/>
      <c r="W87" s="199"/>
      <c r="X87" s="192"/>
      <c r="Y87" s="193"/>
      <c r="Z87" s="193"/>
      <c r="AA87" s="193"/>
      <c r="AB87" s="193"/>
      <c r="AC87" s="193"/>
      <c r="AD87" s="193"/>
      <c r="AE87" s="193"/>
      <c r="AF87" s="193"/>
      <c r="AG87" s="193"/>
      <c r="AH87" s="194"/>
      <c r="AI87" s="193"/>
      <c r="AJ87" s="193"/>
      <c r="AK87" s="193"/>
      <c r="AL87" s="198"/>
      <c r="AM87" s="198"/>
      <c r="AN87" s="198"/>
      <c r="AO87" s="198"/>
      <c r="AP87" s="198"/>
      <c r="AQ87" s="198"/>
      <c r="AR87" s="198"/>
      <c r="AS87" s="199"/>
    </row>
    <row r="88" spans="1:45" s="54" customFormat="1" ht="20.100000000000001" customHeight="1" x14ac:dyDescent="0.25">
      <c r="A88" s="190"/>
      <c r="B88" s="195"/>
      <c r="C88" s="196"/>
      <c r="D88" s="196"/>
      <c r="E88" s="196"/>
      <c r="F88" s="196"/>
      <c r="G88" s="196"/>
      <c r="H88" s="196"/>
      <c r="I88" s="196"/>
      <c r="J88" s="196"/>
      <c r="K88" s="196"/>
      <c r="L88" s="197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1"/>
      <c r="X88" s="195"/>
      <c r="Y88" s="196"/>
      <c r="Z88" s="196"/>
      <c r="AA88" s="196"/>
      <c r="AB88" s="196"/>
      <c r="AC88" s="196"/>
      <c r="AD88" s="196"/>
      <c r="AE88" s="196"/>
      <c r="AF88" s="196"/>
      <c r="AG88" s="196"/>
      <c r="AH88" s="197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1"/>
    </row>
    <row r="89" spans="1:45" s="54" customFormat="1" ht="20.100000000000001" customHeight="1" thickBot="1" x14ac:dyDescent="0.3">
      <c r="A89" s="191"/>
      <c r="B89" s="202"/>
      <c r="C89" s="203"/>
      <c r="D89" s="204"/>
      <c r="E89" s="176"/>
      <c r="F89" s="75"/>
      <c r="G89" s="51"/>
      <c r="H89" s="52"/>
      <c r="I89" s="52"/>
      <c r="J89" s="53"/>
      <c r="K89" s="75"/>
      <c r="L89" s="177" t="str">
        <f>IF(SUM(G89:J89)=0,"",SUM(G89:J89))</f>
        <v/>
      </c>
      <c r="M89" s="202"/>
      <c r="N89" s="203"/>
      <c r="O89" s="204"/>
      <c r="P89" s="176"/>
      <c r="Q89" s="75"/>
      <c r="R89" s="51"/>
      <c r="S89" s="52"/>
      <c r="T89" s="52"/>
      <c r="U89" s="53"/>
      <c r="V89" s="75"/>
      <c r="W89" s="177" t="str">
        <f>IF(SUM(R89:U89)=0,"",SUM(R89:U89))</f>
        <v/>
      </c>
      <c r="X89" s="202"/>
      <c r="Y89" s="203"/>
      <c r="Z89" s="204"/>
      <c r="AA89" s="176"/>
      <c r="AB89" s="75"/>
      <c r="AC89" s="51"/>
      <c r="AD89" s="52"/>
      <c r="AE89" s="52"/>
      <c r="AF89" s="53"/>
      <c r="AG89" s="75"/>
      <c r="AH89" s="177" t="str">
        <f>IF(SUM(AC89:AF89)=0,"",SUM(AC89:AF89))</f>
        <v/>
      </c>
      <c r="AI89" s="202"/>
      <c r="AJ89" s="203"/>
      <c r="AK89" s="204"/>
      <c r="AL89" s="176"/>
      <c r="AM89" s="75"/>
      <c r="AN89" s="51"/>
      <c r="AO89" s="52"/>
      <c r="AP89" s="52"/>
      <c r="AQ89" s="53"/>
      <c r="AR89" s="75"/>
      <c r="AS89" s="177" t="str">
        <f>IF(SUM(AN89:AQ89)=0,"",SUM(AN89:AQ89))</f>
        <v/>
      </c>
    </row>
    <row r="90" spans="1:45" s="54" customFormat="1" ht="20.100000000000001" customHeight="1" thickTop="1" x14ac:dyDescent="0.25">
      <c r="A90" s="238" t="s">
        <v>69</v>
      </c>
      <c r="B90" s="240" t="s">
        <v>70</v>
      </c>
      <c r="C90" s="241"/>
      <c r="D90" s="55"/>
      <c r="E90" s="242">
        <f>SUM(G65:J65,G68:J68,G71:J71,G74:J74,G77:J77,G80:J80,G83:J83,G86:J86,G89:J89)</f>
        <v>364</v>
      </c>
      <c r="F90" s="243"/>
      <c r="G90" s="246" t="s">
        <v>71</v>
      </c>
      <c r="H90" s="247"/>
      <c r="I90" s="247"/>
      <c r="J90" s="248"/>
      <c r="K90" s="249">
        <f>SUM(L65,L68,L71,L74,L77,L80,L83,L86,L89)</f>
        <v>391.99999999999994</v>
      </c>
      <c r="L90" s="243"/>
      <c r="M90" s="240" t="s">
        <v>70</v>
      </c>
      <c r="N90" s="241"/>
      <c r="O90" s="55"/>
      <c r="P90" s="242">
        <f>SUM(R65:U65,R68:U68,R71:U71,R74:U74,R77:U77,R80:U80,R83:U83,R86:U86,R89:U89)</f>
        <v>364</v>
      </c>
      <c r="Q90" s="243"/>
      <c r="R90" s="246" t="s">
        <v>71</v>
      </c>
      <c r="S90" s="247"/>
      <c r="T90" s="247"/>
      <c r="U90" s="248"/>
      <c r="V90" s="249">
        <f>SUM(W65,W68,W71,W74,W77,W80,W83,W86,W89)</f>
        <v>391.99999999999994</v>
      </c>
      <c r="W90" s="243"/>
      <c r="X90" s="240" t="s">
        <v>70</v>
      </c>
      <c r="Y90" s="241"/>
      <c r="Z90" s="55"/>
      <c r="AA90" s="242">
        <f>SUM(AC65:AF65,AC68:AF68,AC71:AF71,AC74:AF74,AC77:AF77,AC80:AF80,AC83:AF83,AC86:AF86,AC89:AF89)</f>
        <v>364</v>
      </c>
      <c r="AB90" s="243"/>
      <c r="AC90" s="246" t="s">
        <v>71</v>
      </c>
      <c r="AD90" s="247"/>
      <c r="AE90" s="247"/>
      <c r="AF90" s="248"/>
      <c r="AG90" s="249">
        <f>SUM(AH65,AH68,AH71,AH74,AH77,AH80,AH83,AH86,AH89)</f>
        <v>391.99999999999994</v>
      </c>
      <c r="AH90" s="243"/>
      <c r="AI90" s="240" t="s">
        <v>70</v>
      </c>
      <c r="AJ90" s="241"/>
      <c r="AK90" s="55"/>
      <c r="AL90" s="242">
        <f>SUM(AN65:AQ65,AN68:AQ68,AN71:AQ71,AN74:AQ74,AN77:AQ77,AN80:AQ80,AN83:AQ83,AN86:AQ86,AN89:AQ89)</f>
        <v>364</v>
      </c>
      <c r="AM90" s="243"/>
      <c r="AN90" s="246" t="s">
        <v>71</v>
      </c>
      <c r="AO90" s="247"/>
      <c r="AP90" s="247"/>
      <c r="AQ90" s="248"/>
      <c r="AR90" s="249">
        <f>SUM(AS65,AS68,AS71,AS74,AS77,AS80,AS83,AS86,AS89)</f>
        <v>392</v>
      </c>
      <c r="AS90" s="243"/>
    </row>
    <row r="91" spans="1:45" s="54" customFormat="1" ht="30" customHeight="1" thickBot="1" x14ac:dyDescent="0.3">
      <c r="A91" s="239"/>
      <c r="B91" s="233" t="s">
        <v>72</v>
      </c>
      <c r="C91" s="234"/>
      <c r="D91" s="56"/>
      <c r="E91" s="236">
        <f>SUM(E65,E68,E71,E74,E77,E80,E83,E86,E89)</f>
        <v>30</v>
      </c>
      <c r="F91" s="237"/>
      <c r="G91" s="233" t="s">
        <v>73</v>
      </c>
      <c r="H91" s="234"/>
      <c r="I91" s="234"/>
      <c r="J91" s="235"/>
      <c r="K91" s="233" t="s">
        <v>120</v>
      </c>
      <c r="L91" s="235"/>
      <c r="M91" s="233" t="s">
        <v>72</v>
      </c>
      <c r="N91" s="234"/>
      <c r="O91" s="56"/>
      <c r="P91" s="236">
        <f>SUM(P65,P68,P71,P74,P77,P80,P83,P86,P89)</f>
        <v>30</v>
      </c>
      <c r="Q91" s="237"/>
      <c r="R91" s="233" t="s">
        <v>73</v>
      </c>
      <c r="S91" s="234"/>
      <c r="T91" s="234"/>
      <c r="U91" s="235"/>
      <c r="V91" s="233" t="s">
        <v>120</v>
      </c>
      <c r="W91" s="235"/>
      <c r="X91" s="233" t="s">
        <v>72</v>
      </c>
      <c r="Y91" s="234"/>
      <c r="Z91" s="56"/>
      <c r="AA91" s="236">
        <f>SUM(AA65,AA68,AA71,AA74,AA77,AA80,AA83,AA86,AA89)</f>
        <v>30</v>
      </c>
      <c r="AB91" s="237"/>
      <c r="AC91" s="233" t="s">
        <v>73</v>
      </c>
      <c r="AD91" s="234"/>
      <c r="AE91" s="234"/>
      <c r="AF91" s="235"/>
      <c r="AG91" s="233" t="s">
        <v>121</v>
      </c>
      <c r="AH91" s="235"/>
      <c r="AI91" s="233" t="s">
        <v>72</v>
      </c>
      <c r="AJ91" s="234"/>
      <c r="AK91" s="56"/>
      <c r="AL91" s="236">
        <f>SUM(AL65,AL68,AL71,AL74,AL77,AL80,AL83,AL86,AL89)</f>
        <v>30</v>
      </c>
      <c r="AM91" s="237"/>
      <c r="AN91" s="233" t="s">
        <v>73</v>
      </c>
      <c r="AO91" s="234"/>
      <c r="AP91" s="234"/>
      <c r="AQ91" s="235"/>
      <c r="AR91" s="233" t="s">
        <v>122</v>
      </c>
      <c r="AS91" s="235"/>
    </row>
    <row r="92" spans="1:45" s="54" customFormat="1" ht="20.100000000000001" customHeight="1" thickTop="1" x14ac:dyDescent="0.25">
      <c r="A92" s="238" t="s">
        <v>76</v>
      </c>
      <c r="B92" s="240" t="s">
        <v>70</v>
      </c>
      <c r="C92" s="241"/>
      <c r="D92" s="57"/>
      <c r="E92" s="242">
        <f>SUM(G93:J93)</f>
        <v>26</v>
      </c>
      <c r="F92" s="243"/>
      <c r="G92" s="58"/>
      <c r="H92" s="59"/>
      <c r="I92" s="59"/>
      <c r="J92" s="59"/>
      <c r="K92" s="59"/>
      <c r="L92" s="60"/>
      <c r="M92" s="240" t="s">
        <v>70</v>
      </c>
      <c r="N92" s="241"/>
      <c r="O92" s="57"/>
      <c r="P92" s="244">
        <f>SUM(R93:U93)</f>
        <v>26</v>
      </c>
      <c r="Q92" s="245"/>
      <c r="R92" s="58"/>
      <c r="S92" s="59"/>
      <c r="T92" s="59"/>
      <c r="U92" s="59"/>
      <c r="V92" s="59"/>
      <c r="W92" s="60"/>
      <c r="X92" s="240" t="s">
        <v>70</v>
      </c>
      <c r="Y92" s="241"/>
      <c r="Z92" s="57"/>
      <c r="AA92" s="242">
        <f>SUM(AC93:AF93)</f>
        <v>26</v>
      </c>
      <c r="AB92" s="243"/>
      <c r="AC92" s="58"/>
      <c r="AD92" s="59"/>
      <c r="AE92" s="59"/>
      <c r="AF92" s="59"/>
      <c r="AG92" s="59"/>
      <c r="AH92" s="60"/>
      <c r="AI92" s="240" t="s">
        <v>70</v>
      </c>
      <c r="AJ92" s="241"/>
      <c r="AK92" s="57"/>
      <c r="AL92" s="244">
        <f>SUM(AN93:AQ93)</f>
        <v>26</v>
      </c>
      <c r="AM92" s="245"/>
      <c r="AN92" s="58"/>
      <c r="AO92" s="59"/>
      <c r="AP92" s="59"/>
      <c r="AQ92" s="59"/>
      <c r="AR92" s="59"/>
      <c r="AS92" s="60"/>
    </row>
    <row r="93" spans="1:45" s="54" customFormat="1" ht="28.5" customHeight="1" thickBot="1" x14ac:dyDescent="0.3">
      <c r="A93" s="239"/>
      <c r="B93" s="233" t="s">
        <v>77</v>
      </c>
      <c r="C93" s="234"/>
      <c r="D93" s="61"/>
      <c r="E93" s="61"/>
      <c r="F93" s="62"/>
      <c r="G93" s="82">
        <f>(G65+G68+G71+G74+G77+G80+G83+G86+G89)/14</f>
        <v>14</v>
      </c>
      <c r="H93" s="83">
        <f>(H65+H68+H71+H74+H77+H80+H83+H86+H89)/14</f>
        <v>1</v>
      </c>
      <c r="I93" s="83">
        <f>(I65+I68+I71+I74+I77+I80+I83+I86+I89)/14</f>
        <v>10</v>
      </c>
      <c r="J93" s="83">
        <f>(J65+J68+J71+J74+J77+J80+J83+J86+J89)/14</f>
        <v>1</v>
      </c>
      <c r="K93" s="63" t="s">
        <v>78</v>
      </c>
      <c r="L93" s="64"/>
      <c r="M93" s="233" t="s">
        <v>77</v>
      </c>
      <c r="N93" s="234"/>
      <c r="O93" s="61"/>
      <c r="P93" s="61"/>
      <c r="Q93" s="62"/>
      <c r="R93" s="82">
        <f>(R65+R68+R71+R74+R77+R80+R83+R86+R89)/14</f>
        <v>13</v>
      </c>
      <c r="S93" s="83">
        <f>(S65+S68+S71+S74+S77+S80+S83+S86+S89)/14</f>
        <v>1</v>
      </c>
      <c r="T93" s="83">
        <f>(T65+T68+T71+T74+T77+T80+T83+T86+T89)/14</f>
        <v>8</v>
      </c>
      <c r="U93" s="83">
        <f>(U65+U68+U71+U74+U77+U80+U83+U86+U89)/14</f>
        <v>4</v>
      </c>
      <c r="V93" s="63" t="s">
        <v>78</v>
      </c>
      <c r="W93" s="64"/>
      <c r="X93" s="233" t="s">
        <v>77</v>
      </c>
      <c r="Y93" s="234"/>
      <c r="Z93" s="61"/>
      <c r="AA93" s="61"/>
      <c r="AB93" s="62"/>
      <c r="AC93" s="82">
        <f>(AC65+AC68+AC71+AC74+AC77+AC80+AC83+AC86+AC89)/14</f>
        <v>13</v>
      </c>
      <c r="AD93" s="83">
        <f>(AD65+AD68+AD71+AD74+AD77+AD80+AD83+AD86+AD89)/14</f>
        <v>1</v>
      </c>
      <c r="AE93" s="83">
        <f>(AE65+AE68+AE71+AE74+AE77+AE80+AE83+AE86+AE89)/14</f>
        <v>7.5</v>
      </c>
      <c r="AF93" s="83">
        <f>(AF65+AF68+AF71+AF74+AF77+AF80+AF83+AF86+AF89)/14</f>
        <v>4.5</v>
      </c>
      <c r="AG93" s="63" t="s">
        <v>78</v>
      </c>
      <c r="AH93" s="64"/>
      <c r="AI93" s="233" t="s">
        <v>77</v>
      </c>
      <c r="AJ93" s="234"/>
      <c r="AK93" s="61"/>
      <c r="AL93" s="61"/>
      <c r="AM93" s="62"/>
      <c r="AN93" s="82">
        <f>(AN65+AN68+AN71+AN74+AN77+AN80+AN83+AN86+AN89)/14</f>
        <v>7</v>
      </c>
      <c r="AO93" s="83">
        <f>(AO65+AO68+AO71+AO74+AO77+AO80+AO83+AO86+AO89)/14</f>
        <v>0</v>
      </c>
      <c r="AP93" s="83">
        <f>(AP65+AP68+AP71+AP74+AP77+AP80+AP83+AP86+AP89)/14</f>
        <v>5</v>
      </c>
      <c r="AQ93" s="83">
        <f>(AQ65+AQ68+AQ71+AQ74+AQ77+AQ80+AQ83+AQ86+AQ89)/14</f>
        <v>14</v>
      </c>
      <c r="AR93" s="63" t="s">
        <v>78</v>
      </c>
      <c r="AS93" s="64"/>
    </row>
    <row r="94" spans="1:45" s="15" customFormat="1" ht="15.75" thickTop="1" x14ac:dyDescent="0.2">
      <c r="A94" s="174" t="s">
        <v>123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</row>
    <row r="95" spans="1:45" s="2" customFormat="1" ht="15.75" x14ac:dyDescent="0.25">
      <c r="A95" s="36" t="s">
        <v>79</v>
      </c>
      <c r="AN95" s="37" t="s">
        <v>80</v>
      </c>
      <c r="AO95" s="37"/>
    </row>
    <row r="96" spans="1:45" s="2" customFormat="1" ht="15.75" x14ac:dyDescent="0.25">
      <c r="A96" s="38" t="s">
        <v>81</v>
      </c>
      <c r="AL96" s="272" t="s">
        <v>82</v>
      </c>
      <c r="AM96" s="272"/>
      <c r="AN96" s="272"/>
      <c r="AO96" s="272"/>
      <c r="AP96" s="272"/>
      <c r="AQ96" s="272"/>
      <c r="AR96" s="272"/>
    </row>
    <row r="97" spans="1:45" s="15" customFormat="1" ht="15.75" x14ac:dyDescent="0.25">
      <c r="N97" s="41"/>
      <c r="O97" s="9"/>
      <c r="P97" s="9"/>
      <c r="Q97" s="9"/>
      <c r="R97" s="9"/>
      <c r="S97" s="9"/>
      <c r="T97" s="9"/>
      <c r="U97" s="9"/>
      <c r="V97" s="16"/>
      <c r="W97" s="22"/>
      <c r="X97" s="16"/>
      <c r="Y97" s="16"/>
      <c r="Z97" s="16"/>
      <c r="AA97" s="16"/>
      <c r="AB97" s="16"/>
      <c r="AC97" s="16"/>
      <c r="AD97" s="3"/>
      <c r="AE97" s="3"/>
      <c r="AF97" s="3"/>
      <c r="AG97" s="3"/>
      <c r="AH97" s="3"/>
      <c r="AI97" s="3"/>
      <c r="AJ97" s="3"/>
    </row>
    <row r="98" spans="1:45" s="15" customFormat="1" ht="18" x14ac:dyDescent="0.2">
      <c r="A98" s="187" t="s">
        <v>124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</row>
    <row r="99" spans="1:45" s="2" customFormat="1" ht="18.75" thickBot="1" x14ac:dyDescent="0.25">
      <c r="A99" s="220" t="s">
        <v>17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</row>
    <row r="100" spans="1:45" s="15" customFormat="1" ht="19.5" thickTop="1" thickBot="1" x14ac:dyDescent="0.3">
      <c r="B100" s="278" t="s">
        <v>85</v>
      </c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188" t="s">
        <v>86</v>
      </c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</row>
    <row r="101" spans="1:45" s="54" customFormat="1" ht="20.100000000000001" customHeight="1" thickTop="1" thickBot="1" x14ac:dyDescent="0.3">
      <c r="A101" s="78"/>
      <c r="B101" s="210" t="s">
        <v>87</v>
      </c>
      <c r="C101" s="211"/>
      <c r="D101" s="211"/>
      <c r="E101" s="211"/>
      <c r="F101" s="211"/>
      <c r="G101" s="211"/>
      <c r="H101" s="211"/>
      <c r="I101" s="211"/>
      <c r="J101" s="211"/>
      <c r="K101" s="211"/>
      <c r="L101" s="212"/>
      <c r="M101" s="211" t="s">
        <v>88</v>
      </c>
      <c r="N101" s="211"/>
      <c r="O101" s="211"/>
      <c r="P101" s="211"/>
      <c r="Q101" s="211"/>
      <c r="R101" s="211"/>
      <c r="S101" s="211"/>
      <c r="T101" s="211"/>
      <c r="U101" s="211"/>
      <c r="V101" s="211"/>
      <c r="W101" s="212"/>
      <c r="X101" s="210" t="s">
        <v>89</v>
      </c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2"/>
      <c r="AI101" s="211" t="s">
        <v>90</v>
      </c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2"/>
    </row>
    <row r="102" spans="1:45" s="54" customFormat="1" ht="20.100000000000001" customHeight="1" thickTop="1" x14ac:dyDescent="0.25">
      <c r="A102" s="190" t="s">
        <v>24</v>
      </c>
      <c r="B102" s="217" t="s">
        <v>125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9"/>
      <c r="M102" s="208" t="s">
        <v>126</v>
      </c>
      <c r="N102" s="198"/>
      <c r="O102" s="198"/>
      <c r="P102" s="198"/>
      <c r="Q102" s="198"/>
      <c r="R102" s="198"/>
      <c r="S102" s="198"/>
      <c r="T102" s="198"/>
      <c r="U102" s="198"/>
      <c r="V102" s="198"/>
      <c r="W102" s="199"/>
      <c r="X102" s="208" t="s">
        <v>127</v>
      </c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9"/>
      <c r="AI102" s="198" t="s">
        <v>128</v>
      </c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9"/>
    </row>
    <row r="103" spans="1:45" s="54" customFormat="1" ht="20.100000000000001" customHeight="1" x14ac:dyDescent="0.25">
      <c r="A103" s="190"/>
      <c r="B103" s="209"/>
      <c r="C103" s="200"/>
      <c r="D103" s="200"/>
      <c r="E103" s="200"/>
      <c r="F103" s="200"/>
      <c r="G103" s="200"/>
      <c r="H103" s="200"/>
      <c r="I103" s="200"/>
      <c r="J103" s="200"/>
      <c r="K103" s="200"/>
      <c r="L103" s="201"/>
      <c r="M103" s="209"/>
      <c r="N103" s="200"/>
      <c r="O103" s="200"/>
      <c r="P103" s="200"/>
      <c r="Q103" s="200"/>
      <c r="R103" s="200"/>
      <c r="S103" s="200"/>
      <c r="T103" s="200"/>
      <c r="U103" s="200"/>
      <c r="V103" s="200"/>
      <c r="W103" s="201"/>
      <c r="X103" s="209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1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1"/>
    </row>
    <row r="104" spans="1:45" s="54" customFormat="1" ht="20.100000000000001" customHeight="1" thickBot="1" x14ac:dyDescent="0.3">
      <c r="A104" s="191"/>
      <c r="B104" s="205" t="str">
        <f>CONCATENATE(B$74,"-",LEFT(B102,4))</f>
        <v>L422.15.05.S4-Opt.</v>
      </c>
      <c r="C104" s="206"/>
      <c r="D104" s="207"/>
      <c r="E104" s="176">
        <f>E74</f>
        <v>3</v>
      </c>
      <c r="F104" s="176" t="str">
        <f t="shared" ref="F104:L104" si="0">F74</f>
        <v>D</v>
      </c>
      <c r="G104" s="176">
        <f t="shared" si="0"/>
        <v>28</v>
      </c>
      <c r="H104" s="176">
        <f t="shared" si="0"/>
        <v>0</v>
      </c>
      <c r="I104" s="176">
        <f t="shared" si="0"/>
        <v>14</v>
      </c>
      <c r="J104" s="176">
        <f t="shared" si="0"/>
        <v>0</v>
      </c>
      <c r="K104" s="176" t="str">
        <f t="shared" si="0"/>
        <v>DS</v>
      </c>
      <c r="L104" s="145">
        <f t="shared" si="0"/>
        <v>39.200000000000003</v>
      </c>
      <c r="M104" s="205" t="str">
        <f>CONCATENATE(M$74,"-",LEFT(M102,4))</f>
        <v>L422.15.06.S4-Opt.</v>
      </c>
      <c r="N104" s="206"/>
      <c r="O104" s="207"/>
      <c r="P104" s="176">
        <f>P74</f>
        <v>3</v>
      </c>
      <c r="Q104" s="176" t="str">
        <f t="shared" ref="Q104:W104" si="1">Q74</f>
        <v>D</v>
      </c>
      <c r="R104" s="176">
        <f t="shared" si="1"/>
        <v>28</v>
      </c>
      <c r="S104" s="176">
        <f t="shared" si="1"/>
        <v>0</v>
      </c>
      <c r="T104" s="176">
        <f t="shared" si="1"/>
        <v>0</v>
      </c>
      <c r="U104" s="176">
        <f t="shared" si="1"/>
        <v>28</v>
      </c>
      <c r="V104" s="176" t="str">
        <f t="shared" si="1"/>
        <v>DS</v>
      </c>
      <c r="W104" s="145">
        <f t="shared" si="1"/>
        <v>39.200000000000003</v>
      </c>
      <c r="X104" s="205" t="str">
        <f>CONCATENATE(X$65,"-",LEFT(X102,4))</f>
        <v>L422.15.07.S1-Opt.</v>
      </c>
      <c r="Y104" s="206"/>
      <c r="Z104" s="207"/>
      <c r="AA104" s="176">
        <f>AA65</f>
        <v>5</v>
      </c>
      <c r="AB104" s="176" t="str">
        <f t="shared" ref="AB104:AH104" si="2">AB65</f>
        <v>E</v>
      </c>
      <c r="AC104" s="176">
        <f t="shared" si="2"/>
        <v>28</v>
      </c>
      <c r="AD104" s="176">
        <f t="shared" si="2"/>
        <v>0</v>
      </c>
      <c r="AE104" s="176">
        <f t="shared" si="2"/>
        <v>14</v>
      </c>
      <c r="AF104" s="176">
        <f t="shared" si="2"/>
        <v>14</v>
      </c>
      <c r="AG104" s="176" t="str">
        <f t="shared" si="2"/>
        <v>DS</v>
      </c>
      <c r="AH104" s="145">
        <f t="shared" si="2"/>
        <v>65.333333333333329</v>
      </c>
      <c r="AI104" s="205" t="str">
        <f>CONCATENATE(AI$65,"-",LEFT(AI102,4))</f>
        <v>L422.15.08.S1-Opt.</v>
      </c>
      <c r="AJ104" s="206"/>
      <c r="AK104" s="207"/>
      <c r="AL104" s="176">
        <f>AL65</f>
        <v>4</v>
      </c>
      <c r="AM104" s="176" t="str">
        <f t="shared" ref="AM104:AS104" si="3">AM65</f>
        <v>E</v>
      </c>
      <c r="AN104" s="176">
        <f t="shared" si="3"/>
        <v>28</v>
      </c>
      <c r="AO104" s="176">
        <f t="shared" si="3"/>
        <v>0</v>
      </c>
      <c r="AP104" s="176">
        <f t="shared" si="3"/>
        <v>28</v>
      </c>
      <c r="AQ104" s="176">
        <f t="shared" si="3"/>
        <v>0</v>
      </c>
      <c r="AR104" s="176" t="str">
        <f t="shared" si="3"/>
        <v>DS</v>
      </c>
      <c r="AS104" s="145">
        <f t="shared" si="3"/>
        <v>52.266666666666666</v>
      </c>
    </row>
    <row r="105" spans="1:45" s="54" customFormat="1" ht="20.100000000000001" customHeight="1" thickTop="1" x14ac:dyDescent="0.25">
      <c r="A105" s="189" t="s">
        <v>33</v>
      </c>
      <c r="B105" s="208" t="s">
        <v>129</v>
      </c>
      <c r="C105" s="198"/>
      <c r="D105" s="198"/>
      <c r="E105" s="198"/>
      <c r="F105" s="198"/>
      <c r="G105" s="198"/>
      <c r="H105" s="198"/>
      <c r="I105" s="198"/>
      <c r="J105" s="198"/>
      <c r="K105" s="198"/>
      <c r="L105" s="199"/>
      <c r="M105" s="208" t="s">
        <v>130</v>
      </c>
      <c r="N105" s="198"/>
      <c r="O105" s="198"/>
      <c r="P105" s="198"/>
      <c r="Q105" s="198"/>
      <c r="R105" s="198"/>
      <c r="S105" s="198"/>
      <c r="T105" s="198"/>
      <c r="U105" s="198"/>
      <c r="V105" s="198"/>
      <c r="W105" s="199"/>
      <c r="X105" s="208" t="s">
        <v>131</v>
      </c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9"/>
      <c r="AI105" s="198" t="s">
        <v>132</v>
      </c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9"/>
    </row>
    <row r="106" spans="1:45" s="54" customFormat="1" ht="20.100000000000001" customHeight="1" x14ac:dyDescent="0.25">
      <c r="A106" s="190"/>
      <c r="B106" s="209"/>
      <c r="C106" s="200"/>
      <c r="D106" s="200"/>
      <c r="E106" s="200"/>
      <c r="F106" s="200"/>
      <c r="G106" s="200"/>
      <c r="H106" s="200"/>
      <c r="I106" s="200"/>
      <c r="J106" s="200"/>
      <c r="K106" s="200"/>
      <c r="L106" s="201"/>
      <c r="M106" s="209"/>
      <c r="N106" s="200"/>
      <c r="O106" s="200"/>
      <c r="P106" s="200"/>
      <c r="Q106" s="200"/>
      <c r="R106" s="200"/>
      <c r="S106" s="200"/>
      <c r="T106" s="200"/>
      <c r="U106" s="200"/>
      <c r="V106" s="200"/>
      <c r="W106" s="201"/>
      <c r="X106" s="209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1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1"/>
    </row>
    <row r="107" spans="1:45" s="54" customFormat="1" ht="20.100000000000001" customHeight="1" thickBot="1" x14ac:dyDescent="0.3">
      <c r="A107" s="191"/>
      <c r="B107" s="205" t="str">
        <f>CONCATENATE(B$74,"-",LEFT(B105,4))</f>
        <v>L422.15.05.S4-Opt.</v>
      </c>
      <c r="C107" s="206"/>
      <c r="D107" s="207"/>
      <c r="E107" s="176">
        <f>E74</f>
        <v>3</v>
      </c>
      <c r="F107" s="176" t="str">
        <f t="shared" ref="F107:L107" si="4">F74</f>
        <v>D</v>
      </c>
      <c r="G107" s="176">
        <f t="shared" si="4"/>
        <v>28</v>
      </c>
      <c r="H107" s="176">
        <f t="shared" si="4"/>
        <v>0</v>
      </c>
      <c r="I107" s="176">
        <f t="shared" si="4"/>
        <v>14</v>
      </c>
      <c r="J107" s="176">
        <f t="shared" si="4"/>
        <v>0</v>
      </c>
      <c r="K107" s="176" t="str">
        <f t="shared" si="4"/>
        <v>DS</v>
      </c>
      <c r="L107" s="145">
        <f t="shared" si="4"/>
        <v>39.200000000000003</v>
      </c>
      <c r="M107" s="205" t="str">
        <f>CONCATENATE(M$74,"-",LEFT(M105,4))</f>
        <v>L422.15.06.S4-Opt.</v>
      </c>
      <c r="N107" s="206"/>
      <c r="O107" s="207"/>
      <c r="P107" s="176">
        <f>P74</f>
        <v>3</v>
      </c>
      <c r="Q107" s="176" t="str">
        <f t="shared" ref="Q107:W107" si="5">Q74</f>
        <v>D</v>
      </c>
      <c r="R107" s="176">
        <f t="shared" si="5"/>
        <v>28</v>
      </c>
      <c r="S107" s="176">
        <f t="shared" si="5"/>
        <v>0</v>
      </c>
      <c r="T107" s="176">
        <f t="shared" si="5"/>
        <v>0</v>
      </c>
      <c r="U107" s="176">
        <f t="shared" si="5"/>
        <v>28</v>
      </c>
      <c r="V107" s="176" t="str">
        <f t="shared" si="5"/>
        <v>DS</v>
      </c>
      <c r="W107" s="145">
        <f t="shared" si="5"/>
        <v>39.200000000000003</v>
      </c>
      <c r="X107" s="205" t="str">
        <f>CONCATENATE(X$65,"-",LEFT(X105,4))</f>
        <v>L422.15.07.S1-Opt.</v>
      </c>
      <c r="Y107" s="206"/>
      <c r="Z107" s="207"/>
      <c r="AA107" s="176">
        <f>AA65</f>
        <v>5</v>
      </c>
      <c r="AB107" s="176" t="str">
        <f t="shared" ref="AB107:AH107" si="6">AB65</f>
        <v>E</v>
      </c>
      <c r="AC107" s="176">
        <f t="shared" si="6"/>
        <v>28</v>
      </c>
      <c r="AD107" s="176">
        <f t="shared" si="6"/>
        <v>0</v>
      </c>
      <c r="AE107" s="176">
        <f t="shared" si="6"/>
        <v>14</v>
      </c>
      <c r="AF107" s="176">
        <f t="shared" si="6"/>
        <v>14</v>
      </c>
      <c r="AG107" s="176" t="str">
        <f t="shared" si="6"/>
        <v>DS</v>
      </c>
      <c r="AH107" s="145">
        <f t="shared" si="6"/>
        <v>65.333333333333329</v>
      </c>
      <c r="AI107" s="205" t="str">
        <f>CONCATENATE(AI$65,"-",LEFT(AI105,4))</f>
        <v>L422.15.08.S1-Opt.</v>
      </c>
      <c r="AJ107" s="206"/>
      <c r="AK107" s="207"/>
      <c r="AL107" s="176">
        <f>AL65</f>
        <v>4</v>
      </c>
      <c r="AM107" s="176" t="str">
        <f t="shared" ref="AM107:AS107" si="7">AM65</f>
        <v>E</v>
      </c>
      <c r="AN107" s="176">
        <f t="shared" si="7"/>
        <v>28</v>
      </c>
      <c r="AO107" s="176">
        <f t="shared" si="7"/>
        <v>0</v>
      </c>
      <c r="AP107" s="176">
        <f t="shared" si="7"/>
        <v>28</v>
      </c>
      <c r="AQ107" s="176">
        <f t="shared" si="7"/>
        <v>0</v>
      </c>
      <c r="AR107" s="176" t="str">
        <f t="shared" si="7"/>
        <v>DS</v>
      </c>
      <c r="AS107" s="145">
        <f t="shared" si="7"/>
        <v>52.266666666666666</v>
      </c>
    </row>
    <row r="108" spans="1:45" s="54" customFormat="1" ht="20.100000000000001" customHeight="1" thickTop="1" x14ac:dyDescent="0.25">
      <c r="A108" s="189" t="s">
        <v>39</v>
      </c>
      <c r="B108" s="227" t="s">
        <v>133</v>
      </c>
      <c r="C108" s="228"/>
      <c r="D108" s="228"/>
      <c r="E108" s="228"/>
      <c r="F108" s="228"/>
      <c r="G108" s="228"/>
      <c r="H108" s="228"/>
      <c r="I108" s="228"/>
      <c r="J108" s="228"/>
      <c r="K108" s="228"/>
      <c r="L108" s="229"/>
      <c r="M108" s="208" t="s">
        <v>134</v>
      </c>
      <c r="N108" s="198"/>
      <c r="O108" s="198"/>
      <c r="P108" s="198"/>
      <c r="Q108" s="198"/>
      <c r="R108" s="198"/>
      <c r="S108" s="198"/>
      <c r="T108" s="198"/>
      <c r="U108" s="198"/>
      <c r="V108" s="198"/>
      <c r="W108" s="199"/>
      <c r="X108" s="208" t="s">
        <v>135</v>
      </c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9"/>
      <c r="AI108" s="198" t="s">
        <v>136</v>
      </c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9"/>
    </row>
    <row r="109" spans="1:45" s="54" customFormat="1" ht="20.100000000000001" customHeight="1" x14ac:dyDescent="0.25">
      <c r="A109" s="190"/>
      <c r="B109" s="230"/>
      <c r="C109" s="231"/>
      <c r="D109" s="231"/>
      <c r="E109" s="231"/>
      <c r="F109" s="231"/>
      <c r="G109" s="231"/>
      <c r="H109" s="231"/>
      <c r="I109" s="231"/>
      <c r="J109" s="231"/>
      <c r="K109" s="231"/>
      <c r="L109" s="232"/>
      <c r="M109" s="209"/>
      <c r="N109" s="200"/>
      <c r="O109" s="200"/>
      <c r="P109" s="200"/>
      <c r="Q109" s="200"/>
      <c r="R109" s="200"/>
      <c r="S109" s="200"/>
      <c r="T109" s="200"/>
      <c r="U109" s="200"/>
      <c r="V109" s="200"/>
      <c r="W109" s="201"/>
      <c r="X109" s="209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1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1"/>
    </row>
    <row r="110" spans="1:45" s="54" customFormat="1" ht="20.100000000000001" customHeight="1" thickBot="1" x14ac:dyDescent="0.3">
      <c r="A110" s="191"/>
      <c r="B110" s="205" t="str">
        <f>CONCATENATE(B$83,"-",LEFT(B108,4))</f>
        <v>L420.15.05.D7-Opt.</v>
      </c>
      <c r="C110" s="206"/>
      <c r="D110" s="207"/>
      <c r="E110" s="176">
        <f>E83</f>
        <v>4</v>
      </c>
      <c r="F110" s="176" t="str">
        <f t="shared" ref="F110:L110" si="8">F83</f>
        <v>E</v>
      </c>
      <c r="G110" s="176">
        <f t="shared" si="8"/>
        <v>28</v>
      </c>
      <c r="H110" s="176">
        <f t="shared" si="8"/>
        <v>0</v>
      </c>
      <c r="I110" s="176">
        <f t="shared" si="8"/>
        <v>28</v>
      </c>
      <c r="J110" s="176">
        <f t="shared" si="8"/>
        <v>0</v>
      </c>
      <c r="K110" s="176" t="str">
        <f t="shared" si="8"/>
        <v>DD</v>
      </c>
      <c r="L110" s="145">
        <f t="shared" si="8"/>
        <v>52.266666666666666</v>
      </c>
      <c r="M110" s="205" t="str">
        <f>CONCATENATE(M$77,"-",LEFT(M108,4))</f>
        <v>L420.15.06.D5-Opt.</v>
      </c>
      <c r="N110" s="206"/>
      <c r="O110" s="207"/>
      <c r="P110" s="176">
        <f>P77</f>
        <v>4</v>
      </c>
      <c r="Q110" s="176" t="str">
        <f t="shared" ref="Q110:W110" si="9">Q77</f>
        <v>E</v>
      </c>
      <c r="R110" s="176">
        <f t="shared" si="9"/>
        <v>28</v>
      </c>
      <c r="S110" s="176">
        <f t="shared" si="9"/>
        <v>0</v>
      </c>
      <c r="T110" s="176">
        <f t="shared" si="9"/>
        <v>28</v>
      </c>
      <c r="U110" s="176">
        <f t="shared" si="9"/>
        <v>0</v>
      </c>
      <c r="V110" s="176" t="str">
        <f t="shared" si="9"/>
        <v>DD</v>
      </c>
      <c r="W110" s="145">
        <f t="shared" si="9"/>
        <v>52.266666666666666</v>
      </c>
      <c r="X110" s="205" t="str">
        <f>CONCATENATE(X$68,"-",LEFT(X108,4))</f>
        <v>L422.15.07.S2-Opt.</v>
      </c>
      <c r="Y110" s="206"/>
      <c r="Z110" s="207"/>
      <c r="AA110" s="176">
        <f>AA68</f>
        <v>5</v>
      </c>
      <c r="AB110" s="176" t="str">
        <f t="shared" ref="AB110:AH110" si="10">AB68</f>
        <v>E</v>
      </c>
      <c r="AC110" s="176">
        <f t="shared" si="10"/>
        <v>28</v>
      </c>
      <c r="AD110" s="176">
        <f t="shared" si="10"/>
        <v>0</v>
      </c>
      <c r="AE110" s="176">
        <f t="shared" si="10"/>
        <v>28</v>
      </c>
      <c r="AF110" s="176">
        <f t="shared" si="10"/>
        <v>0</v>
      </c>
      <c r="AG110" s="176" t="str">
        <f t="shared" si="10"/>
        <v>DS</v>
      </c>
      <c r="AH110" s="145">
        <f t="shared" si="10"/>
        <v>65.333333333333329</v>
      </c>
      <c r="AI110" s="205" t="str">
        <f>CONCATENATE(AI$68,"-",LEFT(AI108,4))</f>
        <v>L422.15.08.S2-Opt.</v>
      </c>
      <c r="AJ110" s="206"/>
      <c r="AK110" s="207"/>
      <c r="AL110" s="176">
        <f>AL68</f>
        <v>4</v>
      </c>
      <c r="AM110" s="176" t="str">
        <f t="shared" ref="AM110:AS110" si="11">AM68</f>
        <v>E</v>
      </c>
      <c r="AN110" s="176">
        <f t="shared" si="11"/>
        <v>28</v>
      </c>
      <c r="AO110" s="176">
        <f t="shared" si="11"/>
        <v>0</v>
      </c>
      <c r="AP110" s="176">
        <f t="shared" si="11"/>
        <v>28</v>
      </c>
      <c r="AQ110" s="176">
        <f t="shared" si="11"/>
        <v>0</v>
      </c>
      <c r="AR110" s="176" t="str">
        <f t="shared" si="11"/>
        <v>DS</v>
      </c>
      <c r="AS110" s="145">
        <f t="shared" si="11"/>
        <v>52.266666666666666</v>
      </c>
    </row>
    <row r="111" spans="1:45" s="54" customFormat="1" ht="20.100000000000001" customHeight="1" thickTop="1" x14ac:dyDescent="0.25">
      <c r="A111" s="189" t="s">
        <v>44</v>
      </c>
      <c r="B111" s="208" t="s">
        <v>137</v>
      </c>
      <c r="C111" s="198"/>
      <c r="D111" s="198"/>
      <c r="E111" s="198"/>
      <c r="F111" s="198"/>
      <c r="G111" s="198"/>
      <c r="H111" s="198"/>
      <c r="I111" s="198"/>
      <c r="J111" s="198"/>
      <c r="K111" s="198"/>
      <c r="L111" s="199"/>
      <c r="M111" s="208" t="s">
        <v>138</v>
      </c>
      <c r="N111" s="198"/>
      <c r="O111" s="198"/>
      <c r="P111" s="198"/>
      <c r="Q111" s="198"/>
      <c r="R111" s="198"/>
      <c r="S111" s="198"/>
      <c r="T111" s="198"/>
      <c r="U111" s="198"/>
      <c r="V111" s="198"/>
      <c r="W111" s="199"/>
      <c r="X111" s="208" t="s">
        <v>139</v>
      </c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9"/>
      <c r="AI111" s="198" t="s">
        <v>140</v>
      </c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9"/>
    </row>
    <row r="112" spans="1:45" s="54" customFormat="1" ht="20.100000000000001" customHeight="1" x14ac:dyDescent="0.25">
      <c r="A112" s="190"/>
      <c r="B112" s="209"/>
      <c r="C112" s="200"/>
      <c r="D112" s="200"/>
      <c r="E112" s="200"/>
      <c r="F112" s="200"/>
      <c r="G112" s="200"/>
      <c r="H112" s="200"/>
      <c r="I112" s="200"/>
      <c r="J112" s="200"/>
      <c r="K112" s="200"/>
      <c r="L112" s="201"/>
      <c r="M112" s="209"/>
      <c r="N112" s="200"/>
      <c r="O112" s="200"/>
      <c r="P112" s="200"/>
      <c r="Q112" s="200"/>
      <c r="R112" s="200"/>
      <c r="S112" s="200"/>
      <c r="T112" s="200"/>
      <c r="U112" s="200"/>
      <c r="V112" s="200"/>
      <c r="W112" s="201"/>
      <c r="X112" s="209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1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1"/>
    </row>
    <row r="113" spans="1:45" s="54" customFormat="1" ht="20.100000000000001" customHeight="1" thickBot="1" x14ac:dyDescent="0.3">
      <c r="A113" s="191"/>
      <c r="B113" s="205" t="str">
        <f>CONCATENATE(B$83,"-",LEFT(B111,4))</f>
        <v>L420.15.05.D7-Opt.</v>
      </c>
      <c r="C113" s="206"/>
      <c r="D113" s="207"/>
      <c r="E113" s="176">
        <f>E83</f>
        <v>4</v>
      </c>
      <c r="F113" s="176" t="str">
        <f t="shared" ref="F113:L113" si="12">F83</f>
        <v>E</v>
      </c>
      <c r="G113" s="176">
        <f t="shared" si="12"/>
        <v>28</v>
      </c>
      <c r="H113" s="176">
        <f t="shared" si="12"/>
        <v>0</v>
      </c>
      <c r="I113" s="176">
        <f t="shared" si="12"/>
        <v>28</v>
      </c>
      <c r="J113" s="176">
        <f t="shared" si="12"/>
        <v>0</v>
      </c>
      <c r="K113" s="176" t="str">
        <f t="shared" si="12"/>
        <v>DD</v>
      </c>
      <c r="L113" s="145">
        <f t="shared" si="12"/>
        <v>52.266666666666666</v>
      </c>
      <c r="M113" s="205" t="str">
        <f>CONCATENATE(M$77,"-",LEFT(M111,4))</f>
        <v>L420.15.06.D5-Opt.</v>
      </c>
      <c r="N113" s="206"/>
      <c r="O113" s="207"/>
      <c r="P113" s="176">
        <f>P77</f>
        <v>4</v>
      </c>
      <c r="Q113" s="176" t="str">
        <f t="shared" ref="Q113:W113" si="13">Q77</f>
        <v>E</v>
      </c>
      <c r="R113" s="176">
        <f t="shared" si="13"/>
        <v>28</v>
      </c>
      <c r="S113" s="176">
        <f t="shared" si="13"/>
        <v>0</v>
      </c>
      <c r="T113" s="176">
        <f t="shared" si="13"/>
        <v>28</v>
      </c>
      <c r="U113" s="176">
        <f t="shared" si="13"/>
        <v>0</v>
      </c>
      <c r="V113" s="176" t="str">
        <f t="shared" si="13"/>
        <v>DD</v>
      </c>
      <c r="W113" s="145">
        <f t="shared" si="13"/>
        <v>52.266666666666666</v>
      </c>
      <c r="X113" s="205" t="str">
        <f>CONCATENATE(X$68,"-",LEFT(X111,4))</f>
        <v>L422.15.07.S2-Opt.</v>
      </c>
      <c r="Y113" s="206"/>
      <c r="Z113" s="207"/>
      <c r="AA113" s="176">
        <f>AA68</f>
        <v>5</v>
      </c>
      <c r="AB113" s="176" t="str">
        <f t="shared" ref="AB113:AH113" si="14">AB68</f>
        <v>E</v>
      </c>
      <c r="AC113" s="176">
        <f t="shared" si="14"/>
        <v>28</v>
      </c>
      <c r="AD113" s="176">
        <f t="shared" si="14"/>
        <v>0</v>
      </c>
      <c r="AE113" s="176">
        <f t="shared" si="14"/>
        <v>28</v>
      </c>
      <c r="AF113" s="176">
        <f t="shared" si="14"/>
        <v>0</v>
      </c>
      <c r="AG113" s="176" t="str">
        <f t="shared" si="14"/>
        <v>DS</v>
      </c>
      <c r="AH113" s="145">
        <f t="shared" si="14"/>
        <v>65.333333333333329</v>
      </c>
      <c r="AI113" s="205" t="str">
        <f>CONCATENATE(AI$68,"-",LEFT(AI111,4))</f>
        <v>L422.15.08.S2-Opt.</v>
      </c>
      <c r="AJ113" s="206"/>
      <c r="AK113" s="207"/>
      <c r="AL113" s="176">
        <f>AL68</f>
        <v>4</v>
      </c>
      <c r="AM113" s="176" t="str">
        <f t="shared" ref="AM113:AS113" si="15">AM68</f>
        <v>E</v>
      </c>
      <c r="AN113" s="176">
        <f t="shared" si="15"/>
        <v>28</v>
      </c>
      <c r="AO113" s="176">
        <f t="shared" si="15"/>
        <v>0</v>
      </c>
      <c r="AP113" s="176">
        <f t="shared" si="15"/>
        <v>28</v>
      </c>
      <c r="AQ113" s="176">
        <f t="shared" si="15"/>
        <v>0</v>
      </c>
      <c r="AR113" s="176" t="str">
        <f t="shared" si="15"/>
        <v>DS</v>
      </c>
      <c r="AS113" s="145">
        <f t="shared" si="15"/>
        <v>52.266666666666666</v>
      </c>
    </row>
    <row r="114" spans="1:45" s="54" customFormat="1" ht="20.100000000000001" customHeight="1" thickTop="1" x14ac:dyDescent="0.25">
      <c r="A114" s="189" t="s">
        <v>50</v>
      </c>
      <c r="B114" s="20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9"/>
      <c r="M114" s="208" t="s">
        <v>141</v>
      </c>
      <c r="N114" s="198"/>
      <c r="O114" s="198"/>
      <c r="P114" s="198"/>
      <c r="Q114" s="198"/>
      <c r="R114" s="198"/>
      <c r="S114" s="198"/>
      <c r="T114" s="198"/>
      <c r="U114" s="198"/>
      <c r="V114" s="198"/>
      <c r="W114" s="199"/>
      <c r="X114" s="208" t="s">
        <v>142</v>
      </c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9"/>
      <c r="AI114" s="198" t="s">
        <v>143</v>
      </c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9"/>
    </row>
    <row r="115" spans="1:45" s="54" customFormat="1" ht="20.100000000000001" customHeight="1" x14ac:dyDescent="0.25">
      <c r="A115" s="190"/>
      <c r="B115" s="209"/>
      <c r="C115" s="200"/>
      <c r="D115" s="200"/>
      <c r="E115" s="200"/>
      <c r="F115" s="200"/>
      <c r="G115" s="200"/>
      <c r="H115" s="200"/>
      <c r="I115" s="200"/>
      <c r="J115" s="200"/>
      <c r="K115" s="200"/>
      <c r="L115" s="201"/>
      <c r="M115" s="209"/>
      <c r="N115" s="200"/>
      <c r="O115" s="200"/>
      <c r="P115" s="200"/>
      <c r="Q115" s="200"/>
      <c r="R115" s="200"/>
      <c r="S115" s="200"/>
      <c r="T115" s="200"/>
      <c r="U115" s="200"/>
      <c r="V115" s="200"/>
      <c r="W115" s="201"/>
      <c r="X115" s="209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1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1"/>
    </row>
    <row r="116" spans="1:45" s="54" customFormat="1" ht="20.100000000000001" customHeight="1" thickBot="1" x14ac:dyDescent="0.3">
      <c r="A116" s="191"/>
      <c r="B116" s="202"/>
      <c r="C116" s="203"/>
      <c r="D116" s="204"/>
      <c r="E116" s="176"/>
      <c r="F116" s="75"/>
      <c r="G116" s="51"/>
      <c r="H116" s="52"/>
      <c r="I116" s="52"/>
      <c r="J116" s="53"/>
      <c r="K116" s="75"/>
      <c r="L116" s="177"/>
      <c r="M116" s="205" t="str">
        <f>CONCATENATE(M$80,"-",LEFT(M114,4))</f>
        <v>L422.15.06.S6-Opt.</v>
      </c>
      <c r="N116" s="206"/>
      <c r="O116" s="207"/>
      <c r="P116" s="176">
        <f>P80</f>
        <v>4</v>
      </c>
      <c r="Q116" s="176" t="str">
        <f t="shared" ref="Q116:W116" si="16">Q80</f>
        <v>E</v>
      </c>
      <c r="R116" s="176">
        <f t="shared" si="16"/>
        <v>28</v>
      </c>
      <c r="S116" s="176">
        <f t="shared" si="16"/>
        <v>0</v>
      </c>
      <c r="T116" s="176">
        <f t="shared" si="16"/>
        <v>14</v>
      </c>
      <c r="U116" s="176">
        <f t="shared" si="16"/>
        <v>14</v>
      </c>
      <c r="V116" s="176" t="str">
        <f t="shared" si="16"/>
        <v>DS</v>
      </c>
      <c r="W116" s="145">
        <f t="shared" si="16"/>
        <v>52.266666666666666</v>
      </c>
      <c r="X116" s="205" t="str">
        <f>CONCATENATE(X$71,"-",LEFT(X114,4))</f>
        <v>L422.15.07.S3-Opt.</v>
      </c>
      <c r="Y116" s="206"/>
      <c r="Z116" s="207"/>
      <c r="AA116" s="176">
        <f>AA71</f>
        <v>5</v>
      </c>
      <c r="AB116" s="176" t="str">
        <f t="shared" ref="AB116:AH116" si="17">AB71</f>
        <v>D</v>
      </c>
      <c r="AC116" s="176">
        <f t="shared" si="17"/>
        <v>35</v>
      </c>
      <c r="AD116" s="176">
        <f t="shared" si="17"/>
        <v>0</v>
      </c>
      <c r="AE116" s="176">
        <f t="shared" si="17"/>
        <v>7</v>
      </c>
      <c r="AF116" s="176">
        <f t="shared" si="17"/>
        <v>21</v>
      </c>
      <c r="AG116" s="176" t="str">
        <f t="shared" si="17"/>
        <v>DS</v>
      </c>
      <c r="AH116" s="145">
        <f t="shared" si="17"/>
        <v>65.333333333333329</v>
      </c>
      <c r="AI116" s="205" t="str">
        <f>CONCATENATE(AI$71,"-",LEFT(AI114,4))</f>
        <v>L422.15.08.S3-Opt.</v>
      </c>
      <c r="AJ116" s="206"/>
      <c r="AK116" s="207"/>
      <c r="AL116" s="176">
        <f>AL71</f>
        <v>4</v>
      </c>
      <c r="AM116" s="176" t="str">
        <f t="shared" ref="AM116:AS116" si="18">AM71</f>
        <v>E</v>
      </c>
      <c r="AN116" s="176">
        <f t="shared" si="18"/>
        <v>21</v>
      </c>
      <c r="AO116" s="176">
        <f t="shared" si="18"/>
        <v>0</v>
      </c>
      <c r="AP116" s="176">
        <f t="shared" si="18"/>
        <v>14</v>
      </c>
      <c r="AQ116" s="176">
        <f t="shared" si="18"/>
        <v>0</v>
      </c>
      <c r="AR116" s="176" t="str">
        <f t="shared" si="18"/>
        <v>DS</v>
      </c>
      <c r="AS116" s="145">
        <f t="shared" si="18"/>
        <v>52.266666666666666</v>
      </c>
    </row>
    <row r="117" spans="1:45" s="54" customFormat="1" ht="20.100000000000001" customHeight="1" thickTop="1" x14ac:dyDescent="0.25">
      <c r="A117" s="189" t="s">
        <v>55</v>
      </c>
      <c r="B117" s="20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9"/>
      <c r="M117" s="208" t="s">
        <v>144</v>
      </c>
      <c r="N117" s="198"/>
      <c r="O117" s="198"/>
      <c r="P117" s="198"/>
      <c r="Q117" s="198"/>
      <c r="R117" s="198"/>
      <c r="S117" s="198"/>
      <c r="T117" s="198"/>
      <c r="U117" s="198"/>
      <c r="V117" s="198"/>
      <c r="W117" s="199"/>
      <c r="X117" s="208" t="s">
        <v>145</v>
      </c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9"/>
      <c r="AI117" s="198" t="s">
        <v>146</v>
      </c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9"/>
    </row>
    <row r="118" spans="1:45" s="54" customFormat="1" ht="20.100000000000001" customHeight="1" x14ac:dyDescent="0.25">
      <c r="A118" s="190"/>
      <c r="B118" s="209"/>
      <c r="C118" s="200"/>
      <c r="D118" s="200"/>
      <c r="E118" s="200"/>
      <c r="F118" s="200"/>
      <c r="G118" s="200"/>
      <c r="H118" s="200"/>
      <c r="I118" s="200"/>
      <c r="J118" s="200"/>
      <c r="K118" s="200"/>
      <c r="L118" s="201"/>
      <c r="M118" s="209"/>
      <c r="N118" s="200"/>
      <c r="O118" s="200"/>
      <c r="P118" s="200"/>
      <c r="Q118" s="200"/>
      <c r="R118" s="200"/>
      <c r="S118" s="200"/>
      <c r="T118" s="200"/>
      <c r="U118" s="200"/>
      <c r="V118" s="200"/>
      <c r="W118" s="201"/>
      <c r="X118" s="209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1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1"/>
    </row>
    <row r="119" spans="1:45" s="54" customFormat="1" ht="20.100000000000001" customHeight="1" thickBot="1" x14ac:dyDescent="0.3">
      <c r="A119" s="191"/>
      <c r="B119" s="202"/>
      <c r="C119" s="203"/>
      <c r="D119" s="204"/>
      <c r="E119" s="176"/>
      <c r="F119" s="75"/>
      <c r="G119" s="51"/>
      <c r="H119" s="52"/>
      <c r="I119" s="52"/>
      <c r="J119" s="53"/>
      <c r="K119" s="75"/>
      <c r="L119" s="177"/>
      <c r="M119" s="205" t="str">
        <f>CONCATENATE(M$80,"-",LEFT(M117,4))</f>
        <v>L422.15.06.S6-Opt.</v>
      </c>
      <c r="N119" s="206"/>
      <c r="O119" s="207"/>
      <c r="P119" s="176">
        <f>P80</f>
        <v>4</v>
      </c>
      <c r="Q119" s="176" t="str">
        <f t="shared" ref="Q119:W119" si="19">Q80</f>
        <v>E</v>
      </c>
      <c r="R119" s="176">
        <f t="shared" si="19"/>
        <v>28</v>
      </c>
      <c r="S119" s="176">
        <f t="shared" si="19"/>
        <v>0</v>
      </c>
      <c r="T119" s="176">
        <f t="shared" si="19"/>
        <v>14</v>
      </c>
      <c r="U119" s="176">
        <f t="shared" si="19"/>
        <v>14</v>
      </c>
      <c r="V119" s="176" t="str">
        <f t="shared" si="19"/>
        <v>DS</v>
      </c>
      <c r="W119" s="145">
        <f t="shared" si="19"/>
        <v>52.266666666666666</v>
      </c>
      <c r="X119" s="205" t="str">
        <f>CONCATENATE(X$71,"-",LEFT(X117,4))</f>
        <v>L422.15.07.S3-Opt.</v>
      </c>
      <c r="Y119" s="206"/>
      <c r="Z119" s="207"/>
      <c r="AA119" s="176">
        <f>AA71</f>
        <v>5</v>
      </c>
      <c r="AB119" s="176" t="str">
        <f t="shared" ref="AB119:AH119" si="20">AB71</f>
        <v>D</v>
      </c>
      <c r="AC119" s="176">
        <f t="shared" si="20"/>
        <v>35</v>
      </c>
      <c r="AD119" s="176">
        <f t="shared" si="20"/>
        <v>0</v>
      </c>
      <c r="AE119" s="176">
        <f t="shared" si="20"/>
        <v>7</v>
      </c>
      <c r="AF119" s="176">
        <f t="shared" si="20"/>
        <v>21</v>
      </c>
      <c r="AG119" s="176" t="str">
        <f t="shared" si="20"/>
        <v>DS</v>
      </c>
      <c r="AH119" s="145">
        <f t="shared" si="20"/>
        <v>65.333333333333329</v>
      </c>
      <c r="AI119" s="205" t="str">
        <f>CONCATENATE(AI$71,"-",LEFT(AI117,4))</f>
        <v>L422.15.08.S3-Opt.</v>
      </c>
      <c r="AJ119" s="206"/>
      <c r="AK119" s="207"/>
      <c r="AL119" s="176">
        <f>AL71</f>
        <v>4</v>
      </c>
      <c r="AM119" s="176" t="str">
        <f t="shared" ref="AM119:AS119" si="21">AM71</f>
        <v>E</v>
      </c>
      <c r="AN119" s="176">
        <f t="shared" si="21"/>
        <v>21</v>
      </c>
      <c r="AO119" s="176">
        <f t="shared" si="21"/>
        <v>0</v>
      </c>
      <c r="AP119" s="176">
        <f t="shared" si="21"/>
        <v>14</v>
      </c>
      <c r="AQ119" s="176">
        <f t="shared" si="21"/>
        <v>0</v>
      </c>
      <c r="AR119" s="176" t="str">
        <f t="shared" si="21"/>
        <v>DS</v>
      </c>
      <c r="AS119" s="145">
        <f t="shared" si="21"/>
        <v>52.266666666666666</v>
      </c>
    </row>
    <row r="120" spans="1:45" s="54" customFormat="1" ht="20.100000000000001" customHeight="1" thickTop="1" x14ac:dyDescent="0.25">
      <c r="A120" s="189" t="s">
        <v>60</v>
      </c>
      <c r="B120" s="20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9"/>
      <c r="M120" s="208" t="s">
        <v>147</v>
      </c>
      <c r="N120" s="198"/>
      <c r="O120" s="198"/>
      <c r="P120" s="198"/>
      <c r="Q120" s="198"/>
      <c r="R120" s="198"/>
      <c r="S120" s="198"/>
      <c r="T120" s="198"/>
      <c r="U120" s="198"/>
      <c r="V120" s="198"/>
      <c r="W120" s="199"/>
      <c r="X120" s="227" t="s">
        <v>148</v>
      </c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9"/>
      <c r="AI120" s="198" t="s">
        <v>149</v>
      </c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9"/>
    </row>
    <row r="121" spans="1:45" s="54" customFormat="1" ht="20.100000000000001" customHeight="1" x14ac:dyDescent="0.25">
      <c r="A121" s="190"/>
      <c r="B121" s="209"/>
      <c r="C121" s="200"/>
      <c r="D121" s="200"/>
      <c r="E121" s="200"/>
      <c r="F121" s="200"/>
      <c r="G121" s="200"/>
      <c r="H121" s="200"/>
      <c r="I121" s="200"/>
      <c r="J121" s="200"/>
      <c r="K121" s="200"/>
      <c r="L121" s="201"/>
      <c r="M121" s="209"/>
      <c r="N121" s="200"/>
      <c r="O121" s="200"/>
      <c r="P121" s="200"/>
      <c r="Q121" s="200"/>
      <c r="R121" s="200"/>
      <c r="S121" s="200"/>
      <c r="T121" s="200"/>
      <c r="U121" s="200"/>
      <c r="V121" s="200"/>
      <c r="W121" s="201"/>
      <c r="X121" s="230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2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1"/>
    </row>
    <row r="122" spans="1:45" s="54" customFormat="1" ht="20.100000000000001" customHeight="1" thickBot="1" x14ac:dyDescent="0.3">
      <c r="A122" s="191"/>
      <c r="B122" s="202"/>
      <c r="C122" s="203"/>
      <c r="D122" s="204"/>
      <c r="E122" s="176"/>
      <c r="F122" s="75"/>
      <c r="G122" s="51"/>
      <c r="H122" s="52"/>
      <c r="I122" s="52"/>
      <c r="J122" s="53"/>
      <c r="K122" s="75"/>
      <c r="L122" s="177"/>
      <c r="M122" s="205" t="str">
        <f>CONCATENATE(M$83,"-",LEFT(M120,4))</f>
        <v>L422.15.06.S7-Opt.</v>
      </c>
      <c r="N122" s="206"/>
      <c r="O122" s="207"/>
      <c r="P122" s="176">
        <f>P83</f>
        <v>4</v>
      </c>
      <c r="Q122" s="176" t="str">
        <f t="shared" ref="Q122:W122" si="22">Q83</f>
        <v>E</v>
      </c>
      <c r="R122" s="176">
        <f t="shared" si="22"/>
        <v>28</v>
      </c>
      <c r="S122" s="176">
        <f t="shared" si="22"/>
        <v>0</v>
      </c>
      <c r="T122" s="176">
        <f t="shared" si="22"/>
        <v>28</v>
      </c>
      <c r="U122" s="176">
        <f t="shared" si="22"/>
        <v>0</v>
      </c>
      <c r="V122" s="176" t="str">
        <f t="shared" si="22"/>
        <v>DS</v>
      </c>
      <c r="W122" s="145">
        <f t="shared" si="22"/>
        <v>52.266666666666666</v>
      </c>
      <c r="X122" s="205" t="str">
        <f>CONCATENATE(X$74,"-",LEFT(X120,4))</f>
        <v>L422.15.07.S4-Opt.</v>
      </c>
      <c r="Y122" s="206"/>
      <c r="Z122" s="207"/>
      <c r="AA122" s="176">
        <f>AA74</f>
        <v>5</v>
      </c>
      <c r="AB122" s="176" t="str">
        <f t="shared" ref="AB122:AH122" si="23">AB74</f>
        <v>E</v>
      </c>
      <c r="AC122" s="176">
        <f t="shared" si="23"/>
        <v>28</v>
      </c>
      <c r="AD122" s="176">
        <f t="shared" si="23"/>
        <v>0</v>
      </c>
      <c r="AE122" s="176">
        <f t="shared" si="23"/>
        <v>14</v>
      </c>
      <c r="AF122" s="176">
        <f t="shared" si="23"/>
        <v>14</v>
      </c>
      <c r="AG122" s="176" t="str">
        <f t="shared" si="23"/>
        <v>DS</v>
      </c>
      <c r="AH122" s="145">
        <f t="shared" si="23"/>
        <v>65.333333333333329</v>
      </c>
      <c r="AI122" s="205" t="str">
        <f>CONCATENATE(AI$74,"-",LEFT(AI120,4))</f>
        <v>L422.15.08.S4-Opt.</v>
      </c>
      <c r="AJ122" s="206"/>
      <c r="AK122" s="207"/>
      <c r="AL122" s="176">
        <f>AL74</f>
        <v>3</v>
      </c>
      <c r="AM122" s="176" t="str">
        <f t="shared" ref="AM122:AS122" si="24">AM74</f>
        <v>E</v>
      </c>
      <c r="AN122" s="176">
        <f t="shared" si="24"/>
        <v>21</v>
      </c>
      <c r="AO122" s="176">
        <f t="shared" si="24"/>
        <v>0</v>
      </c>
      <c r="AP122" s="176">
        <f t="shared" si="24"/>
        <v>0</v>
      </c>
      <c r="AQ122" s="176">
        <f t="shared" si="24"/>
        <v>14</v>
      </c>
      <c r="AR122" s="176" t="str">
        <f t="shared" si="24"/>
        <v>DS</v>
      </c>
      <c r="AS122" s="145">
        <f t="shared" si="24"/>
        <v>39.200000000000003</v>
      </c>
    </row>
    <row r="123" spans="1:45" s="54" customFormat="1" ht="20.100000000000001" customHeight="1" thickTop="1" x14ac:dyDescent="0.25">
      <c r="A123" s="189" t="s">
        <v>64</v>
      </c>
      <c r="B123" s="208"/>
      <c r="C123" s="198"/>
      <c r="D123" s="198"/>
      <c r="E123" s="193"/>
      <c r="F123" s="193"/>
      <c r="G123" s="193"/>
      <c r="H123" s="193"/>
      <c r="I123" s="193"/>
      <c r="J123" s="193"/>
      <c r="K123" s="193"/>
      <c r="L123" s="194"/>
      <c r="M123" s="208" t="s">
        <v>150</v>
      </c>
      <c r="N123" s="198"/>
      <c r="O123" s="198"/>
      <c r="P123" s="198"/>
      <c r="Q123" s="198"/>
      <c r="R123" s="198"/>
      <c r="S123" s="198"/>
      <c r="T123" s="198"/>
      <c r="U123" s="198"/>
      <c r="V123" s="198"/>
      <c r="W123" s="199"/>
      <c r="X123" s="208" t="s">
        <v>151</v>
      </c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9"/>
      <c r="AI123" s="198" t="s">
        <v>152</v>
      </c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9"/>
    </row>
    <row r="124" spans="1:45" s="54" customFormat="1" ht="20.100000000000001" customHeight="1" x14ac:dyDescent="0.25">
      <c r="A124" s="190"/>
      <c r="B124" s="195"/>
      <c r="C124" s="196"/>
      <c r="D124" s="196"/>
      <c r="E124" s="196"/>
      <c r="F124" s="196"/>
      <c r="G124" s="196"/>
      <c r="H124" s="196"/>
      <c r="I124" s="196"/>
      <c r="J124" s="196"/>
      <c r="K124" s="196"/>
      <c r="L124" s="197"/>
      <c r="M124" s="209"/>
      <c r="N124" s="200"/>
      <c r="O124" s="200"/>
      <c r="P124" s="200"/>
      <c r="Q124" s="200"/>
      <c r="R124" s="200"/>
      <c r="S124" s="200"/>
      <c r="T124" s="200"/>
      <c r="U124" s="200"/>
      <c r="V124" s="200"/>
      <c r="W124" s="201"/>
      <c r="X124" s="209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1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1"/>
    </row>
    <row r="125" spans="1:45" s="54" customFormat="1" ht="20.100000000000001" customHeight="1" thickBot="1" x14ac:dyDescent="0.3">
      <c r="A125" s="191"/>
      <c r="B125" s="202"/>
      <c r="C125" s="203"/>
      <c r="D125" s="204"/>
      <c r="E125" s="176"/>
      <c r="F125" s="75"/>
      <c r="G125" s="51"/>
      <c r="H125" s="52"/>
      <c r="I125" s="52"/>
      <c r="J125" s="53"/>
      <c r="K125" s="75"/>
      <c r="L125" s="177"/>
      <c r="M125" s="205" t="str">
        <f>CONCATENATE(M$83,"-",LEFT(M123,4))</f>
        <v>L422.15.06.S7-Opt.</v>
      </c>
      <c r="N125" s="206"/>
      <c r="O125" s="207"/>
      <c r="P125" s="176">
        <f>P83</f>
        <v>4</v>
      </c>
      <c r="Q125" s="176" t="str">
        <f t="shared" ref="Q125:W125" si="25">Q83</f>
        <v>E</v>
      </c>
      <c r="R125" s="176">
        <f t="shared" si="25"/>
        <v>28</v>
      </c>
      <c r="S125" s="176">
        <f t="shared" si="25"/>
        <v>0</v>
      </c>
      <c r="T125" s="176">
        <f t="shared" si="25"/>
        <v>28</v>
      </c>
      <c r="U125" s="176">
        <f t="shared" si="25"/>
        <v>0</v>
      </c>
      <c r="V125" s="176" t="str">
        <f t="shared" si="25"/>
        <v>DS</v>
      </c>
      <c r="W125" s="145">
        <f t="shared" si="25"/>
        <v>52.266666666666666</v>
      </c>
      <c r="X125" s="205" t="str">
        <f>CONCATENATE(X$74,"-",LEFT(X123,4))</f>
        <v>L422.15.07.S4-Opt.</v>
      </c>
      <c r="Y125" s="206"/>
      <c r="Z125" s="207"/>
      <c r="AA125" s="176">
        <f>AA74</f>
        <v>5</v>
      </c>
      <c r="AB125" s="176" t="str">
        <f t="shared" ref="AB125:AH125" si="26">AB74</f>
        <v>E</v>
      </c>
      <c r="AC125" s="176">
        <f t="shared" si="26"/>
        <v>28</v>
      </c>
      <c r="AD125" s="176">
        <f t="shared" si="26"/>
        <v>0</v>
      </c>
      <c r="AE125" s="176">
        <f t="shared" si="26"/>
        <v>14</v>
      </c>
      <c r="AF125" s="176">
        <f t="shared" si="26"/>
        <v>14</v>
      </c>
      <c r="AG125" s="176" t="str">
        <f t="shared" si="26"/>
        <v>DS</v>
      </c>
      <c r="AH125" s="145">
        <f t="shared" si="26"/>
        <v>65.333333333333329</v>
      </c>
      <c r="AI125" s="205" t="str">
        <f>CONCATENATE(AI$74,"-",LEFT(AI123,4))</f>
        <v>L422.15.08.S4-Opt.</v>
      </c>
      <c r="AJ125" s="206"/>
      <c r="AK125" s="207"/>
      <c r="AL125" s="176">
        <f>AL74</f>
        <v>3</v>
      </c>
      <c r="AM125" s="176" t="str">
        <f t="shared" ref="AM125:AS125" si="27">AM74</f>
        <v>E</v>
      </c>
      <c r="AN125" s="176">
        <f t="shared" si="27"/>
        <v>21</v>
      </c>
      <c r="AO125" s="176">
        <f t="shared" si="27"/>
        <v>0</v>
      </c>
      <c r="AP125" s="176">
        <f t="shared" si="27"/>
        <v>0</v>
      </c>
      <c r="AQ125" s="176">
        <f t="shared" si="27"/>
        <v>14</v>
      </c>
      <c r="AR125" s="176" t="str">
        <f t="shared" si="27"/>
        <v>DS</v>
      </c>
      <c r="AS125" s="145">
        <f t="shared" si="27"/>
        <v>39.200000000000003</v>
      </c>
    </row>
    <row r="126" spans="1:45" s="54" customFormat="1" ht="20.100000000000001" customHeight="1" thickTop="1" x14ac:dyDescent="0.25">
      <c r="A126" s="189" t="s">
        <v>66</v>
      </c>
      <c r="B126" s="192"/>
      <c r="C126" s="193"/>
      <c r="D126" s="193"/>
      <c r="E126" s="193"/>
      <c r="F126" s="193"/>
      <c r="G126" s="193"/>
      <c r="H126" s="193"/>
      <c r="I126" s="193"/>
      <c r="J126" s="193"/>
      <c r="K126" s="193"/>
      <c r="L126" s="194"/>
      <c r="M126" s="193"/>
      <c r="N126" s="193"/>
      <c r="O126" s="193"/>
      <c r="P126" s="198"/>
      <c r="Q126" s="198"/>
      <c r="R126" s="198"/>
      <c r="S126" s="198"/>
      <c r="T126" s="198"/>
      <c r="U126" s="198"/>
      <c r="V126" s="198"/>
      <c r="W126" s="199"/>
      <c r="X126" s="208" t="s">
        <v>153</v>
      </c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9"/>
      <c r="AI126" s="193"/>
      <c r="AJ126" s="193"/>
      <c r="AK126" s="193"/>
      <c r="AL126" s="198"/>
      <c r="AM126" s="198"/>
      <c r="AN126" s="198"/>
      <c r="AO126" s="198"/>
      <c r="AP126" s="198"/>
      <c r="AQ126" s="198"/>
      <c r="AR126" s="198"/>
      <c r="AS126" s="199"/>
    </row>
    <row r="127" spans="1:45" s="54" customFormat="1" ht="20.100000000000001" customHeight="1" x14ac:dyDescent="0.25">
      <c r="A127" s="190"/>
      <c r="B127" s="195"/>
      <c r="C127" s="196"/>
      <c r="D127" s="196"/>
      <c r="E127" s="196"/>
      <c r="F127" s="196"/>
      <c r="G127" s="196"/>
      <c r="H127" s="196"/>
      <c r="I127" s="196"/>
      <c r="J127" s="196"/>
      <c r="K127" s="196"/>
      <c r="L127" s="197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1"/>
      <c r="X127" s="209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1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1"/>
    </row>
    <row r="128" spans="1:45" s="54" customFormat="1" ht="20.100000000000001" customHeight="1" thickBot="1" x14ac:dyDescent="0.3">
      <c r="A128" s="191"/>
      <c r="B128" s="202"/>
      <c r="C128" s="203"/>
      <c r="D128" s="204"/>
      <c r="E128" s="176"/>
      <c r="F128" s="75"/>
      <c r="G128" s="51"/>
      <c r="H128" s="52"/>
      <c r="I128" s="52"/>
      <c r="J128" s="53"/>
      <c r="K128" s="75"/>
      <c r="L128" s="177"/>
      <c r="M128" s="202"/>
      <c r="N128" s="203"/>
      <c r="O128" s="204"/>
      <c r="P128" s="176"/>
      <c r="Q128" s="75"/>
      <c r="R128" s="51"/>
      <c r="S128" s="52"/>
      <c r="T128" s="52"/>
      <c r="U128" s="53"/>
      <c r="V128" s="75"/>
      <c r="W128" s="177"/>
      <c r="X128" s="205" t="str">
        <f>CONCATENATE(X$77,"-",LEFT(X126,4))</f>
        <v>L420.15.07.D5-Opt.</v>
      </c>
      <c r="Y128" s="206"/>
      <c r="Z128" s="207"/>
      <c r="AA128" s="176">
        <f>AA77</f>
        <v>5</v>
      </c>
      <c r="AB128" s="176" t="str">
        <f t="shared" ref="AB128:AH128" si="28">AB77</f>
        <v>D</v>
      </c>
      <c r="AC128" s="176">
        <f t="shared" si="28"/>
        <v>35</v>
      </c>
      <c r="AD128" s="176">
        <f t="shared" si="28"/>
        <v>0</v>
      </c>
      <c r="AE128" s="176">
        <f t="shared" si="28"/>
        <v>14</v>
      </c>
      <c r="AF128" s="176">
        <f t="shared" si="28"/>
        <v>14</v>
      </c>
      <c r="AG128" s="176" t="str">
        <f t="shared" si="28"/>
        <v>DD</v>
      </c>
      <c r="AH128" s="145">
        <f t="shared" si="28"/>
        <v>65.333333333333329</v>
      </c>
      <c r="AI128" s="202"/>
      <c r="AJ128" s="203"/>
      <c r="AK128" s="204"/>
      <c r="AL128" s="176"/>
      <c r="AM128" s="75"/>
      <c r="AN128" s="51"/>
      <c r="AO128" s="52"/>
      <c r="AP128" s="52"/>
      <c r="AQ128" s="53"/>
      <c r="AR128" s="75"/>
      <c r="AS128" s="177"/>
    </row>
    <row r="129" spans="1:45" s="54" customFormat="1" ht="20.100000000000001" customHeight="1" thickTop="1" x14ac:dyDescent="0.25">
      <c r="A129" s="189" t="s">
        <v>154</v>
      </c>
      <c r="B129" s="20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9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9"/>
      <c r="X129" s="208" t="s">
        <v>155</v>
      </c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9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9"/>
    </row>
    <row r="130" spans="1:45" s="54" customFormat="1" ht="20.100000000000001" customHeight="1" x14ac:dyDescent="0.25">
      <c r="A130" s="190"/>
      <c r="B130" s="209"/>
      <c r="C130" s="200"/>
      <c r="D130" s="200"/>
      <c r="E130" s="200"/>
      <c r="F130" s="200"/>
      <c r="G130" s="200"/>
      <c r="H130" s="200"/>
      <c r="I130" s="200"/>
      <c r="J130" s="200"/>
      <c r="K130" s="200"/>
      <c r="L130" s="201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1"/>
      <c r="X130" s="209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1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1"/>
    </row>
    <row r="131" spans="1:45" s="54" customFormat="1" ht="20.100000000000001" customHeight="1" thickBot="1" x14ac:dyDescent="0.3">
      <c r="A131" s="191"/>
      <c r="B131" s="202"/>
      <c r="C131" s="203"/>
      <c r="D131" s="204"/>
      <c r="E131" s="176"/>
      <c r="F131" s="75"/>
      <c r="G131" s="51"/>
      <c r="H131" s="52"/>
      <c r="I131" s="52"/>
      <c r="J131" s="53"/>
      <c r="K131" s="75"/>
      <c r="L131" s="177"/>
      <c r="M131" s="202"/>
      <c r="N131" s="203"/>
      <c r="O131" s="204"/>
      <c r="P131" s="176"/>
      <c r="Q131" s="75"/>
      <c r="R131" s="51"/>
      <c r="S131" s="52"/>
      <c r="T131" s="52"/>
      <c r="U131" s="53"/>
      <c r="V131" s="75"/>
      <c r="W131" s="177"/>
      <c r="X131" s="205" t="str">
        <f>CONCATENATE(X$77,"-",LEFT(X129,4))</f>
        <v>L420.15.07.D5-Opt.</v>
      </c>
      <c r="Y131" s="206"/>
      <c r="Z131" s="207"/>
      <c r="AA131" s="176">
        <f>AA77</f>
        <v>5</v>
      </c>
      <c r="AB131" s="176" t="str">
        <f t="shared" ref="AB131:AH131" si="29">AB77</f>
        <v>D</v>
      </c>
      <c r="AC131" s="176">
        <f t="shared" si="29"/>
        <v>35</v>
      </c>
      <c r="AD131" s="176">
        <f t="shared" si="29"/>
        <v>0</v>
      </c>
      <c r="AE131" s="176">
        <f t="shared" si="29"/>
        <v>14</v>
      </c>
      <c r="AF131" s="176">
        <f t="shared" si="29"/>
        <v>14</v>
      </c>
      <c r="AG131" s="176" t="str">
        <f t="shared" si="29"/>
        <v>DD</v>
      </c>
      <c r="AH131" s="145">
        <f t="shared" si="29"/>
        <v>65.333333333333329</v>
      </c>
      <c r="AI131" s="202"/>
      <c r="AJ131" s="203"/>
      <c r="AK131" s="204"/>
      <c r="AL131" s="176"/>
      <c r="AM131" s="75"/>
      <c r="AN131" s="51"/>
      <c r="AO131" s="52"/>
      <c r="AP131" s="52"/>
      <c r="AQ131" s="53"/>
      <c r="AR131" s="75"/>
      <c r="AS131" s="177"/>
    </row>
    <row r="132" spans="1:45" s="54" customFormat="1" ht="20.100000000000001" customHeight="1" thickTop="1" x14ac:dyDescent="0.25">
      <c r="A132" s="189" t="s">
        <v>156</v>
      </c>
      <c r="B132" s="208"/>
      <c r="C132" s="198"/>
      <c r="D132" s="198"/>
      <c r="E132" s="193"/>
      <c r="F132" s="193"/>
      <c r="G132" s="193"/>
      <c r="H132" s="193"/>
      <c r="I132" s="193"/>
      <c r="J132" s="193"/>
      <c r="K132" s="193"/>
      <c r="L132" s="194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9"/>
      <c r="X132" s="227" t="s">
        <v>157</v>
      </c>
      <c r="Y132" s="228"/>
      <c r="Z132" s="228"/>
      <c r="AA132" s="250"/>
      <c r="AB132" s="250"/>
      <c r="AC132" s="250"/>
      <c r="AD132" s="250"/>
      <c r="AE132" s="250"/>
      <c r="AF132" s="250"/>
      <c r="AG132" s="250"/>
      <c r="AH132" s="251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9"/>
    </row>
    <row r="133" spans="1:45" s="54" customFormat="1" ht="20.100000000000001" customHeight="1" x14ac:dyDescent="0.25">
      <c r="A133" s="190"/>
      <c r="B133" s="195"/>
      <c r="C133" s="196"/>
      <c r="D133" s="196"/>
      <c r="E133" s="196"/>
      <c r="F133" s="196"/>
      <c r="G133" s="196"/>
      <c r="H133" s="196"/>
      <c r="I133" s="196"/>
      <c r="J133" s="196"/>
      <c r="K133" s="196"/>
      <c r="L133" s="197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1"/>
      <c r="X133" s="252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4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1"/>
    </row>
    <row r="134" spans="1:45" s="54" customFormat="1" ht="20.100000000000001" customHeight="1" thickBot="1" x14ac:dyDescent="0.3">
      <c r="A134" s="191"/>
      <c r="B134" s="202"/>
      <c r="C134" s="203"/>
      <c r="D134" s="204"/>
      <c r="E134" s="176"/>
      <c r="F134" s="75"/>
      <c r="G134" s="51"/>
      <c r="H134" s="52"/>
      <c r="I134" s="52"/>
      <c r="J134" s="53"/>
      <c r="K134" s="75"/>
      <c r="L134" s="177"/>
      <c r="M134" s="202"/>
      <c r="N134" s="203"/>
      <c r="O134" s="204"/>
      <c r="P134" s="176"/>
      <c r="Q134" s="75"/>
      <c r="R134" s="51"/>
      <c r="S134" s="52"/>
      <c r="T134" s="52"/>
      <c r="U134" s="53"/>
      <c r="V134" s="75"/>
      <c r="W134" s="177"/>
      <c r="X134" s="205" t="str">
        <f>CONCATENATE(X$80,"-",LEFT(X132,4))</f>
        <v>L420.15.07.D6-Opt.</v>
      </c>
      <c r="Y134" s="206"/>
      <c r="Z134" s="207"/>
      <c r="AA134" s="176">
        <f>AA80</f>
        <v>4</v>
      </c>
      <c r="AB134" s="176" t="str">
        <f t="shared" ref="AB134:AH134" si="30">AB80</f>
        <v>E</v>
      </c>
      <c r="AC134" s="176">
        <f t="shared" si="30"/>
        <v>28</v>
      </c>
      <c r="AD134" s="176">
        <f t="shared" si="30"/>
        <v>0</v>
      </c>
      <c r="AE134" s="176">
        <f t="shared" si="30"/>
        <v>28</v>
      </c>
      <c r="AF134" s="176">
        <f t="shared" si="30"/>
        <v>0</v>
      </c>
      <c r="AG134" s="176" t="str">
        <f t="shared" si="30"/>
        <v>DD</v>
      </c>
      <c r="AH134" s="145">
        <f t="shared" si="30"/>
        <v>52.266666666666666</v>
      </c>
      <c r="AI134" s="202"/>
      <c r="AJ134" s="203"/>
      <c r="AK134" s="204"/>
      <c r="AL134" s="176"/>
      <c r="AM134" s="75"/>
      <c r="AN134" s="51"/>
      <c r="AO134" s="52"/>
      <c r="AP134" s="52"/>
      <c r="AQ134" s="53"/>
      <c r="AR134" s="75"/>
      <c r="AS134" s="177"/>
    </row>
    <row r="135" spans="1:45" s="54" customFormat="1" ht="20.100000000000001" customHeight="1" thickTop="1" x14ac:dyDescent="0.25">
      <c r="A135" s="189" t="s">
        <v>158</v>
      </c>
      <c r="B135" s="192"/>
      <c r="C135" s="193"/>
      <c r="D135" s="193"/>
      <c r="E135" s="193"/>
      <c r="F135" s="193"/>
      <c r="G135" s="193"/>
      <c r="H135" s="193"/>
      <c r="I135" s="193"/>
      <c r="J135" s="193"/>
      <c r="K135" s="193"/>
      <c r="L135" s="194"/>
      <c r="M135" s="193"/>
      <c r="N135" s="193"/>
      <c r="O135" s="193"/>
      <c r="P135" s="198"/>
      <c r="Q135" s="198"/>
      <c r="R135" s="198"/>
      <c r="S135" s="198"/>
      <c r="T135" s="198"/>
      <c r="U135" s="198"/>
      <c r="V135" s="198"/>
      <c r="W135" s="199"/>
      <c r="X135" s="208" t="s">
        <v>159</v>
      </c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9"/>
      <c r="AI135" s="193"/>
      <c r="AJ135" s="193"/>
      <c r="AK135" s="193"/>
      <c r="AL135" s="198"/>
      <c r="AM135" s="198"/>
      <c r="AN135" s="198"/>
      <c r="AO135" s="198"/>
      <c r="AP135" s="198"/>
      <c r="AQ135" s="198"/>
      <c r="AR135" s="198"/>
      <c r="AS135" s="199"/>
    </row>
    <row r="136" spans="1:45" s="54" customFormat="1" ht="20.100000000000001" customHeight="1" x14ac:dyDescent="0.25">
      <c r="A136" s="190"/>
      <c r="B136" s="195"/>
      <c r="C136" s="196"/>
      <c r="D136" s="196"/>
      <c r="E136" s="196"/>
      <c r="F136" s="196"/>
      <c r="G136" s="196"/>
      <c r="H136" s="196"/>
      <c r="I136" s="196"/>
      <c r="J136" s="196"/>
      <c r="K136" s="196"/>
      <c r="L136" s="197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1"/>
      <c r="X136" s="209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1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1"/>
    </row>
    <row r="137" spans="1:45" s="54" customFormat="1" ht="20.100000000000001" customHeight="1" thickBot="1" x14ac:dyDescent="0.3">
      <c r="A137" s="191"/>
      <c r="B137" s="202"/>
      <c r="C137" s="203"/>
      <c r="D137" s="204"/>
      <c r="E137" s="176"/>
      <c r="F137" s="75"/>
      <c r="G137" s="51"/>
      <c r="H137" s="52"/>
      <c r="I137" s="52"/>
      <c r="J137" s="53"/>
      <c r="K137" s="75"/>
      <c r="L137" s="177"/>
      <c r="M137" s="202"/>
      <c r="N137" s="203"/>
      <c r="O137" s="204"/>
      <c r="P137" s="176"/>
      <c r="Q137" s="75"/>
      <c r="R137" s="51"/>
      <c r="S137" s="52"/>
      <c r="T137" s="52"/>
      <c r="U137" s="53"/>
      <c r="V137" s="75"/>
      <c r="W137" s="177"/>
      <c r="X137" s="205" t="str">
        <f>CONCATENATE(X$80,"-",LEFT(X135,4))</f>
        <v>L420.15.07.D6-Opt.</v>
      </c>
      <c r="Y137" s="206"/>
      <c r="Z137" s="207"/>
      <c r="AA137" s="176">
        <f>AA80</f>
        <v>4</v>
      </c>
      <c r="AB137" s="176" t="str">
        <f t="shared" ref="AB137:AH137" si="31">AB80</f>
        <v>E</v>
      </c>
      <c r="AC137" s="176">
        <f t="shared" si="31"/>
        <v>28</v>
      </c>
      <c r="AD137" s="176">
        <f t="shared" si="31"/>
        <v>0</v>
      </c>
      <c r="AE137" s="176">
        <f t="shared" si="31"/>
        <v>28</v>
      </c>
      <c r="AF137" s="176">
        <f t="shared" si="31"/>
        <v>0</v>
      </c>
      <c r="AG137" s="176" t="str">
        <f t="shared" si="31"/>
        <v>DD</v>
      </c>
      <c r="AH137" s="145">
        <f t="shared" si="31"/>
        <v>52.266666666666666</v>
      </c>
      <c r="AI137" s="202"/>
      <c r="AJ137" s="203"/>
      <c r="AK137" s="204"/>
      <c r="AL137" s="176"/>
      <c r="AM137" s="75"/>
      <c r="AN137" s="51"/>
      <c r="AO137" s="52"/>
      <c r="AP137" s="52"/>
      <c r="AQ137" s="53"/>
      <c r="AR137" s="75"/>
      <c r="AS137" s="177"/>
    </row>
    <row r="138" spans="1:45" s="15" customFormat="1" ht="20.100000000000001" customHeight="1" thickTop="1" x14ac:dyDescent="0.2">
      <c r="A138" s="70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s="15" customFormat="1" ht="15.75" thickBot="1" x14ac:dyDescent="0.25"/>
    <row r="140" spans="1:45" s="15" customFormat="1" ht="34.5" customHeight="1" thickBot="1" x14ac:dyDescent="0.2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213" t="s">
        <v>160</v>
      </c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5"/>
    </row>
    <row r="141" spans="1:45" s="15" customFormat="1" ht="15" x14ac:dyDescent="0.2"/>
    <row r="142" spans="1:45" s="2" customFormat="1" ht="15.75" x14ac:dyDescent="0.25">
      <c r="A142" s="36" t="s">
        <v>79</v>
      </c>
      <c r="AN142" s="37" t="s">
        <v>80</v>
      </c>
    </row>
    <row r="143" spans="1:45" s="2" customFormat="1" ht="15.75" x14ac:dyDescent="0.25">
      <c r="A143" s="38" t="s">
        <v>81</v>
      </c>
      <c r="AL143" s="272" t="s">
        <v>82</v>
      </c>
      <c r="AM143" s="272"/>
      <c r="AN143" s="272"/>
      <c r="AO143" s="272"/>
      <c r="AP143" s="272"/>
      <c r="AQ143" s="272"/>
      <c r="AR143" s="272"/>
    </row>
    <row r="144" spans="1:45" s="2" customFormat="1" ht="15.75" x14ac:dyDescent="0.25">
      <c r="A144" s="38"/>
    </row>
    <row r="145" spans="1:45" s="54" customFormat="1" ht="18" x14ac:dyDescent="0.25">
      <c r="A145" s="187" t="s">
        <v>161</v>
      </c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</row>
    <row r="146" spans="1:45" s="54" customFormat="1" ht="18.75" thickBot="1" x14ac:dyDescent="0.3">
      <c r="A146" s="220" t="s">
        <v>17</v>
      </c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</row>
    <row r="147" spans="1:45" s="49" customFormat="1" ht="19.5" thickTop="1" thickBot="1" x14ac:dyDescent="0.3">
      <c r="B147" s="216" t="s">
        <v>18</v>
      </c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 t="s">
        <v>19</v>
      </c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</row>
    <row r="148" spans="1:45" s="49" customFormat="1" ht="18" customHeight="1" thickTop="1" thickBot="1" x14ac:dyDescent="0.3">
      <c r="A148" s="78"/>
      <c r="B148" s="210" t="s">
        <v>20</v>
      </c>
      <c r="C148" s="211"/>
      <c r="D148" s="211"/>
      <c r="E148" s="211"/>
      <c r="F148" s="211"/>
      <c r="G148" s="211"/>
      <c r="H148" s="211"/>
      <c r="I148" s="211"/>
      <c r="J148" s="211"/>
      <c r="K148" s="211"/>
      <c r="L148" s="212"/>
      <c r="M148" s="211" t="s">
        <v>21</v>
      </c>
      <c r="N148" s="211"/>
      <c r="O148" s="211"/>
      <c r="P148" s="211"/>
      <c r="Q148" s="211"/>
      <c r="R148" s="211"/>
      <c r="S148" s="211"/>
      <c r="T148" s="211"/>
      <c r="U148" s="211"/>
      <c r="V148" s="211"/>
      <c r="W148" s="212"/>
      <c r="X148" s="210" t="s">
        <v>22</v>
      </c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2"/>
      <c r="AI148" s="211" t="s">
        <v>23</v>
      </c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2"/>
    </row>
    <row r="149" spans="1:45" s="49" customFormat="1" ht="18" customHeight="1" thickTop="1" x14ac:dyDescent="0.25">
      <c r="A149" s="190" t="s">
        <v>24</v>
      </c>
      <c r="B149" s="217" t="s">
        <v>162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9"/>
      <c r="M149" s="198" t="s">
        <v>163</v>
      </c>
      <c r="N149" s="198"/>
      <c r="O149" s="198"/>
      <c r="P149" s="198"/>
      <c r="Q149" s="198"/>
      <c r="R149" s="198"/>
      <c r="S149" s="198"/>
      <c r="T149" s="198"/>
      <c r="U149" s="198"/>
      <c r="V149" s="198"/>
      <c r="W149" s="199"/>
      <c r="X149" s="217" t="s">
        <v>163</v>
      </c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9"/>
      <c r="AI149" s="198" t="s">
        <v>164</v>
      </c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9"/>
    </row>
    <row r="150" spans="1:45" s="49" customFormat="1" ht="18" customHeight="1" x14ac:dyDescent="0.25">
      <c r="A150" s="190"/>
      <c r="B150" s="209"/>
      <c r="C150" s="200"/>
      <c r="D150" s="200"/>
      <c r="E150" s="200"/>
      <c r="F150" s="200"/>
      <c r="G150" s="200"/>
      <c r="H150" s="200"/>
      <c r="I150" s="200"/>
      <c r="J150" s="200"/>
      <c r="K150" s="200"/>
      <c r="L150" s="201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1"/>
      <c r="X150" s="209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1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/>
    </row>
    <row r="151" spans="1:45" s="49" customFormat="1" ht="18" customHeight="1" thickBot="1" x14ac:dyDescent="0.3">
      <c r="A151" s="191"/>
      <c r="B151" s="205" t="str">
        <f>CONCATENATE($F$9,$G$9,".",$H$9,".","0",RIGHT(B$148,1),".","f",$A149)</f>
        <v>L420.15.01.f1</v>
      </c>
      <c r="C151" s="206"/>
      <c r="D151" s="207"/>
      <c r="E151" s="176">
        <v>5</v>
      </c>
      <c r="F151" s="75" t="s">
        <v>29</v>
      </c>
      <c r="G151" s="51">
        <v>28</v>
      </c>
      <c r="H151" s="52">
        <v>28</v>
      </c>
      <c r="I151" s="52">
        <v>0</v>
      </c>
      <c r="J151" s="53">
        <v>0</v>
      </c>
      <c r="K151" s="75" t="s">
        <v>38</v>
      </c>
      <c r="L151" s="177">
        <f>IF(SUM(G151:J151)=0,"",SUM(G151:J151))</f>
        <v>56</v>
      </c>
      <c r="M151" s="205" t="str">
        <f>CONCATENATE($F$9,$G$9,".",$H$9,".","0",RIGHT(M$148,1),".","f",$A149)</f>
        <v>L420.15.02.f1</v>
      </c>
      <c r="N151" s="206"/>
      <c r="O151" s="207"/>
      <c r="P151" s="176">
        <v>5</v>
      </c>
      <c r="Q151" s="75" t="s">
        <v>29</v>
      </c>
      <c r="R151" s="51">
        <v>28</v>
      </c>
      <c r="S151" s="52">
        <v>28</v>
      </c>
      <c r="T151" s="52">
        <v>0</v>
      </c>
      <c r="U151" s="53">
        <v>0</v>
      </c>
      <c r="V151" s="75" t="s">
        <v>38</v>
      </c>
      <c r="W151" s="177">
        <f>IF(SUM(R151:U151)=0,"",SUM(R151:U151))</f>
        <v>56</v>
      </c>
      <c r="X151" s="205" t="str">
        <f>CONCATENATE($F$9,$G$9,".",$H$9,".","0",RIGHT(X$148,1),".","f",$A149)</f>
        <v>L420.15.03.f1</v>
      </c>
      <c r="Y151" s="206"/>
      <c r="Z151" s="207"/>
      <c r="AA151" s="176">
        <v>5</v>
      </c>
      <c r="AB151" s="75" t="s">
        <v>29</v>
      </c>
      <c r="AC151" s="51">
        <v>28</v>
      </c>
      <c r="AD151" s="52">
        <v>28</v>
      </c>
      <c r="AE151" s="52">
        <v>0</v>
      </c>
      <c r="AF151" s="53">
        <v>0</v>
      </c>
      <c r="AG151" s="75" t="s">
        <v>38</v>
      </c>
      <c r="AH151" s="177">
        <f>IF(SUM(AC151:AF151)=0,"",SUM(AC151:AF151))</f>
        <v>56</v>
      </c>
      <c r="AI151" s="205" t="str">
        <f>CONCATENATE($F$9,$G$9,".",$H$9,".","0",RIGHT(AI$148,1),".","f",$A149)</f>
        <v>L420.15.04.f1</v>
      </c>
      <c r="AJ151" s="206"/>
      <c r="AK151" s="207"/>
      <c r="AL151" s="176">
        <v>5</v>
      </c>
      <c r="AM151" s="75" t="s">
        <v>29</v>
      </c>
      <c r="AN151" s="51">
        <v>28</v>
      </c>
      <c r="AO151" s="52">
        <v>28</v>
      </c>
      <c r="AP151" s="52">
        <v>0</v>
      </c>
      <c r="AQ151" s="53">
        <v>0</v>
      </c>
      <c r="AR151" s="75" t="s">
        <v>38</v>
      </c>
      <c r="AS151" s="177">
        <f>IF(SUM(AN151:AQ151)=0,"",SUM(AN151:AQ151))</f>
        <v>56</v>
      </c>
    </row>
    <row r="152" spans="1:45" s="49" customFormat="1" ht="18" customHeight="1" thickTop="1" x14ac:dyDescent="0.25">
      <c r="A152" s="189" t="s">
        <v>33</v>
      </c>
      <c r="B152" s="20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9"/>
      <c r="M152" s="198" t="s">
        <v>165</v>
      </c>
      <c r="N152" s="198"/>
      <c r="O152" s="198"/>
      <c r="P152" s="198"/>
      <c r="Q152" s="198"/>
      <c r="R152" s="198"/>
      <c r="S152" s="198"/>
      <c r="T152" s="198"/>
      <c r="U152" s="198"/>
      <c r="V152" s="198"/>
      <c r="W152" s="199"/>
      <c r="X152" s="20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9"/>
      <c r="AI152" s="198" t="s">
        <v>166</v>
      </c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9"/>
    </row>
    <row r="153" spans="1:45" s="49" customFormat="1" ht="18" customHeight="1" x14ac:dyDescent="0.25">
      <c r="A153" s="190"/>
      <c r="B153" s="209"/>
      <c r="C153" s="200"/>
      <c r="D153" s="200"/>
      <c r="E153" s="200"/>
      <c r="F153" s="200"/>
      <c r="G153" s="200"/>
      <c r="H153" s="200"/>
      <c r="I153" s="200"/>
      <c r="J153" s="200"/>
      <c r="K153" s="200"/>
      <c r="L153" s="201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1"/>
      <c r="X153" s="209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1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1"/>
    </row>
    <row r="154" spans="1:45" s="49" customFormat="1" ht="18" customHeight="1" thickBot="1" x14ac:dyDescent="0.3">
      <c r="A154" s="191"/>
      <c r="B154" s="202"/>
      <c r="C154" s="203"/>
      <c r="D154" s="204"/>
      <c r="E154" s="176"/>
      <c r="F154" s="75"/>
      <c r="G154" s="51"/>
      <c r="H154" s="52"/>
      <c r="I154" s="52"/>
      <c r="J154" s="53"/>
      <c r="K154" s="75"/>
      <c r="L154" s="177" t="str">
        <f>IF(SUM(G154:J154)=0,"",SUM(G154:J154))</f>
        <v/>
      </c>
      <c r="M154" s="205" t="str">
        <f>CONCATENATE($F$9,$G$9,".",$H$9,".","0",RIGHT(M$148,1),".","f",$A152)</f>
        <v>L420.15.02.f2</v>
      </c>
      <c r="N154" s="206"/>
      <c r="O154" s="207"/>
      <c r="P154" s="176">
        <v>2</v>
      </c>
      <c r="Q154" s="75" t="s">
        <v>68</v>
      </c>
      <c r="R154" s="51">
        <v>0</v>
      </c>
      <c r="S154" s="52">
        <v>0</v>
      </c>
      <c r="T154" s="52">
        <v>28</v>
      </c>
      <c r="U154" s="53">
        <v>0</v>
      </c>
      <c r="V154" s="75" t="s">
        <v>38</v>
      </c>
      <c r="W154" s="177">
        <f>IF(SUM(R154:U154)=0,"",SUM(R154:U154))</f>
        <v>28</v>
      </c>
      <c r="X154" s="205"/>
      <c r="Y154" s="206"/>
      <c r="Z154" s="207"/>
      <c r="AA154" s="176"/>
      <c r="AB154" s="75"/>
      <c r="AC154" s="51"/>
      <c r="AD154" s="52"/>
      <c r="AE154" s="52"/>
      <c r="AF154" s="53"/>
      <c r="AG154" s="75"/>
      <c r="AH154" s="177" t="str">
        <f>IF(SUM(AC154:AF154)=0,"",SUM(AC154:AF154))</f>
        <v/>
      </c>
      <c r="AI154" s="205" t="str">
        <f>CONCATENATE($F$9,$G$9,".",$H$9,".","0",RIGHT(AI$148,1),".","f",$A152)</f>
        <v>L420.15.04.f2</v>
      </c>
      <c r="AJ154" s="206"/>
      <c r="AK154" s="207"/>
      <c r="AL154" s="176">
        <v>2</v>
      </c>
      <c r="AM154" s="75" t="s">
        <v>29</v>
      </c>
      <c r="AN154" s="51">
        <v>28</v>
      </c>
      <c r="AO154" s="52">
        <v>28</v>
      </c>
      <c r="AP154" s="52">
        <v>0</v>
      </c>
      <c r="AQ154" s="53">
        <v>0</v>
      </c>
      <c r="AR154" s="75" t="s">
        <v>38</v>
      </c>
      <c r="AS154" s="177">
        <f>IF(SUM(AN154:AQ154)=0,"",SUM(AN154:AQ154))</f>
        <v>56</v>
      </c>
    </row>
    <row r="155" spans="1:45" s="49" customFormat="1" ht="18" customHeight="1" thickTop="1" x14ac:dyDescent="0.25">
      <c r="A155" s="189" t="s">
        <v>39</v>
      </c>
      <c r="B155" s="221"/>
      <c r="C155" s="222"/>
      <c r="D155" s="222"/>
      <c r="E155" s="222"/>
      <c r="F155" s="222"/>
      <c r="G155" s="222"/>
      <c r="H155" s="222"/>
      <c r="I155" s="222"/>
      <c r="J155" s="222"/>
      <c r="K155" s="222"/>
      <c r="L155" s="223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9"/>
      <c r="X155" s="221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3"/>
      <c r="AI155" s="198" t="s">
        <v>165</v>
      </c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9"/>
    </row>
    <row r="156" spans="1:45" s="49" customFormat="1" ht="18" customHeight="1" x14ac:dyDescent="0.25">
      <c r="A156" s="190"/>
      <c r="B156" s="224"/>
      <c r="C156" s="225"/>
      <c r="D156" s="225"/>
      <c r="E156" s="225"/>
      <c r="F156" s="225"/>
      <c r="G156" s="225"/>
      <c r="H156" s="225"/>
      <c r="I156" s="225"/>
      <c r="J156" s="225"/>
      <c r="K156" s="225"/>
      <c r="L156" s="226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1"/>
      <c r="X156" s="224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6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1"/>
    </row>
    <row r="157" spans="1:45" s="49" customFormat="1" ht="18" customHeight="1" thickBot="1" x14ac:dyDescent="0.3">
      <c r="A157" s="191"/>
      <c r="B157" s="202"/>
      <c r="C157" s="203"/>
      <c r="D157" s="204"/>
      <c r="E157" s="176"/>
      <c r="F157" s="75"/>
      <c r="G157" s="51"/>
      <c r="H157" s="52"/>
      <c r="I157" s="52"/>
      <c r="J157" s="53"/>
      <c r="K157" s="75"/>
      <c r="L157" s="177" t="str">
        <f>IF(SUM(G157:J157)=0,"",SUM(G157:J157))</f>
        <v/>
      </c>
      <c r="M157" s="202"/>
      <c r="N157" s="203"/>
      <c r="O157" s="204"/>
      <c r="P157" s="176"/>
      <c r="Q157" s="75"/>
      <c r="R157" s="51"/>
      <c r="S157" s="52"/>
      <c r="T157" s="52"/>
      <c r="U157" s="53"/>
      <c r="V157" s="75"/>
      <c r="W157" s="177" t="str">
        <f>IF(SUM(R157:U157)=0,"",SUM(R157:U157))</f>
        <v/>
      </c>
      <c r="X157" s="202"/>
      <c r="Y157" s="203"/>
      <c r="Z157" s="204"/>
      <c r="AA157" s="176"/>
      <c r="AB157" s="75"/>
      <c r="AC157" s="51"/>
      <c r="AD157" s="52"/>
      <c r="AE157" s="52"/>
      <c r="AF157" s="53"/>
      <c r="AG157" s="75"/>
      <c r="AH157" s="177" t="str">
        <f>IF(SUM(AC157:AF157)=0,"",SUM(AC157:AF157))</f>
        <v/>
      </c>
      <c r="AI157" s="205" t="str">
        <f>CONCATENATE($F$9,$G$9,".",$H$9,".","0",RIGHT(AI$148,1),".","f",$A155)</f>
        <v>L420.15.04.f3</v>
      </c>
      <c r="AJ157" s="206"/>
      <c r="AK157" s="207"/>
      <c r="AL157" s="176">
        <v>2</v>
      </c>
      <c r="AM157" s="75" t="s">
        <v>68</v>
      </c>
      <c r="AN157" s="51">
        <v>0</v>
      </c>
      <c r="AO157" s="52">
        <v>0</v>
      </c>
      <c r="AP157" s="52">
        <v>28</v>
      </c>
      <c r="AQ157" s="53">
        <v>0</v>
      </c>
      <c r="AR157" s="75" t="s">
        <v>38</v>
      </c>
      <c r="AS157" s="177">
        <f>IF(SUM(AN157:AQ157)=0,"",SUM(AN157:AQ157))</f>
        <v>28</v>
      </c>
    </row>
    <row r="158" spans="1:45" s="49" customFormat="1" ht="18" customHeight="1" thickTop="1" x14ac:dyDescent="0.25">
      <c r="A158" s="238" t="s">
        <v>69</v>
      </c>
      <c r="B158" s="240" t="s">
        <v>70</v>
      </c>
      <c r="C158" s="241"/>
      <c r="D158" s="55"/>
      <c r="E158" s="242">
        <f>SUM(G151:J151,G154:J154,G157:J157)</f>
        <v>56</v>
      </c>
      <c r="F158" s="243"/>
      <c r="G158" s="246" t="s">
        <v>71</v>
      </c>
      <c r="H158" s="247"/>
      <c r="I158" s="247"/>
      <c r="J158" s="248"/>
      <c r="K158" s="249">
        <f>SUM(L151,L154,L157)</f>
        <v>56</v>
      </c>
      <c r="L158" s="243"/>
      <c r="M158" s="240" t="s">
        <v>70</v>
      </c>
      <c r="N158" s="241"/>
      <c r="O158" s="55"/>
      <c r="P158" s="242">
        <f>SUM(R151:U151,R154:U154,R157:U157)</f>
        <v>84</v>
      </c>
      <c r="Q158" s="243"/>
      <c r="R158" s="246" t="s">
        <v>71</v>
      </c>
      <c r="S158" s="247"/>
      <c r="T158" s="247"/>
      <c r="U158" s="248"/>
      <c r="V158" s="249">
        <f>SUM(W151,W154,W157)</f>
        <v>84</v>
      </c>
      <c r="W158" s="243"/>
      <c r="X158" s="240" t="s">
        <v>70</v>
      </c>
      <c r="Y158" s="241"/>
      <c r="Z158" s="55"/>
      <c r="AA158" s="242">
        <f>SUM(AC151:AF151,AC154:AF154,AC157:AF157)</f>
        <v>56</v>
      </c>
      <c r="AB158" s="243"/>
      <c r="AC158" s="246" t="s">
        <v>71</v>
      </c>
      <c r="AD158" s="247"/>
      <c r="AE158" s="247"/>
      <c r="AF158" s="248"/>
      <c r="AG158" s="249">
        <f>SUM(AH151,AH154,AH157)</f>
        <v>56</v>
      </c>
      <c r="AH158" s="243"/>
      <c r="AI158" s="240" t="s">
        <v>70</v>
      </c>
      <c r="AJ158" s="241"/>
      <c r="AK158" s="55"/>
      <c r="AL158" s="242">
        <f>SUM(AN151:AQ151,AN154:AQ154,AN157:AQ157)</f>
        <v>140</v>
      </c>
      <c r="AM158" s="243"/>
      <c r="AN158" s="246" t="s">
        <v>71</v>
      </c>
      <c r="AO158" s="247"/>
      <c r="AP158" s="247"/>
      <c r="AQ158" s="248"/>
      <c r="AR158" s="249">
        <f>SUM(AS151,AS154,AS157)</f>
        <v>140</v>
      </c>
      <c r="AS158" s="243"/>
    </row>
    <row r="159" spans="1:45" s="49" customFormat="1" ht="18" customHeight="1" thickBot="1" x14ac:dyDescent="0.3">
      <c r="A159" s="239"/>
      <c r="B159" s="233" t="s">
        <v>72</v>
      </c>
      <c r="C159" s="234"/>
      <c r="D159" s="56"/>
      <c r="E159" s="236">
        <f>SUM(E151,E154,E157)</f>
        <v>5</v>
      </c>
      <c r="F159" s="237"/>
      <c r="G159" s="233" t="s">
        <v>73</v>
      </c>
      <c r="H159" s="234"/>
      <c r="I159" s="234"/>
      <c r="J159" s="235"/>
      <c r="K159" s="233" t="s">
        <v>167</v>
      </c>
      <c r="L159" s="235"/>
      <c r="M159" s="233" t="s">
        <v>72</v>
      </c>
      <c r="N159" s="234"/>
      <c r="O159" s="56"/>
      <c r="P159" s="236">
        <f>SUM(P151,P154,P157)</f>
        <v>7</v>
      </c>
      <c r="Q159" s="237"/>
      <c r="R159" s="233" t="s">
        <v>73</v>
      </c>
      <c r="S159" s="234"/>
      <c r="T159" s="234"/>
      <c r="U159" s="235"/>
      <c r="V159" s="233" t="s">
        <v>167</v>
      </c>
      <c r="W159" s="235"/>
      <c r="X159" s="233" t="s">
        <v>72</v>
      </c>
      <c r="Y159" s="234"/>
      <c r="Z159" s="56"/>
      <c r="AA159" s="236">
        <f>SUM(AA151,AA154,AA157)</f>
        <v>5</v>
      </c>
      <c r="AB159" s="237"/>
      <c r="AC159" s="233" t="s">
        <v>73</v>
      </c>
      <c r="AD159" s="234"/>
      <c r="AE159" s="234"/>
      <c r="AF159" s="235"/>
      <c r="AG159" s="233" t="s">
        <v>167</v>
      </c>
      <c r="AH159" s="235"/>
      <c r="AI159" s="233" t="s">
        <v>72</v>
      </c>
      <c r="AJ159" s="234"/>
      <c r="AK159" s="56"/>
      <c r="AL159" s="236">
        <f>SUM(AL151,AL154,AL157)</f>
        <v>9</v>
      </c>
      <c r="AM159" s="237"/>
      <c r="AN159" s="233" t="s">
        <v>73</v>
      </c>
      <c r="AO159" s="234"/>
      <c r="AP159" s="234"/>
      <c r="AQ159" s="235"/>
      <c r="AR159" s="233" t="s">
        <v>167</v>
      </c>
      <c r="AS159" s="235"/>
    </row>
    <row r="160" spans="1:45" s="49" customFormat="1" ht="18" customHeight="1" thickTop="1" x14ac:dyDescent="0.25">
      <c r="A160" s="238" t="s">
        <v>76</v>
      </c>
      <c r="B160" s="240" t="s">
        <v>70</v>
      </c>
      <c r="C160" s="241"/>
      <c r="D160" s="57"/>
      <c r="E160" s="242">
        <f>SUM(G161:J161)</f>
        <v>4</v>
      </c>
      <c r="F160" s="243"/>
      <c r="G160" s="58"/>
      <c r="H160" s="59"/>
      <c r="I160" s="59"/>
      <c r="J160" s="59"/>
      <c r="K160" s="59"/>
      <c r="L160" s="60"/>
      <c r="M160" s="240" t="s">
        <v>70</v>
      </c>
      <c r="N160" s="241"/>
      <c r="O160" s="57"/>
      <c r="P160" s="242">
        <f>SUM(R161:U161)</f>
        <v>6</v>
      </c>
      <c r="Q160" s="243"/>
      <c r="R160" s="58"/>
      <c r="S160" s="59"/>
      <c r="T160" s="59"/>
      <c r="U160" s="59"/>
      <c r="V160" s="59"/>
      <c r="W160" s="60"/>
      <c r="X160" s="240" t="s">
        <v>70</v>
      </c>
      <c r="Y160" s="241"/>
      <c r="Z160" s="57"/>
      <c r="AA160" s="242">
        <f>SUM(AC161:AF161)</f>
        <v>4</v>
      </c>
      <c r="AB160" s="243"/>
      <c r="AC160" s="58"/>
      <c r="AD160" s="59"/>
      <c r="AE160" s="59"/>
      <c r="AF160" s="59"/>
      <c r="AG160" s="59"/>
      <c r="AH160" s="60"/>
      <c r="AI160" s="240" t="s">
        <v>70</v>
      </c>
      <c r="AJ160" s="241"/>
      <c r="AK160" s="57"/>
      <c r="AL160" s="242">
        <f>SUM(AN161:AQ161)</f>
        <v>10</v>
      </c>
      <c r="AM160" s="243"/>
      <c r="AN160" s="58"/>
      <c r="AO160" s="59"/>
      <c r="AP160" s="59"/>
      <c r="AQ160" s="59"/>
      <c r="AR160" s="59"/>
      <c r="AS160" s="60"/>
    </row>
    <row r="161" spans="1:46" s="49" customFormat="1" ht="18" customHeight="1" thickBot="1" x14ac:dyDescent="0.3">
      <c r="A161" s="239"/>
      <c r="B161" s="233" t="s">
        <v>77</v>
      </c>
      <c r="C161" s="234"/>
      <c r="D161" s="61"/>
      <c r="E161" s="61"/>
      <c r="F161" s="62"/>
      <c r="G161" s="86">
        <f>(G151+G154+G157)/14</f>
        <v>2</v>
      </c>
      <c r="H161" s="86">
        <f>(H151+H154+H157)/14</f>
        <v>2</v>
      </c>
      <c r="I161" s="86">
        <f>(I151+I154+I157)/14</f>
        <v>0</v>
      </c>
      <c r="J161" s="86">
        <f>(J151+J154+J157)/14</f>
        <v>0</v>
      </c>
      <c r="K161" s="63" t="s">
        <v>78</v>
      </c>
      <c r="L161" s="64"/>
      <c r="M161" s="233" t="s">
        <v>77</v>
      </c>
      <c r="N161" s="234"/>
      <c r="O161" s="61"/>
      <c r="P161" s="61"/>
      <c r="Q161" s="62"/>
      <c r="R161" s="87">
        <f>(R151+R154+R157)/14</f>
        <v>2</v>
      </c>
      <c r="S161" s="87">
        <f>(S151+S154+S157)/14</f>
        <v>2</v>
      </c>
      <c r="T161" s="87">
        <f>(T151+T154+T157)/14</f>
        <v>2</v>
      </c>
      <c r="U161" s="87">
        <f>(U151+U154+U157)/14</f>
        <v>0</v>
      </c>
      <c r="V161" s="63" t="s">
        <v>78</v>
      </c>
      <c r="W161" s="64"/>
      <c r="X161" s="233" t="s">
        <v>77</v>
      </c>
      <c r="Y161" s="234"/>
      <c r="Z161" s="61"/>
      <c r="AA161" s="61"/>
      <c r="AB161" s="62"/>
      <c r="AC161" s="88">
        <f>(AC151+AC154+AC157)/14</f>
        <v>2</v>
      </c>
      <c r="AD161" s="88">
        <f>(AD151+AD154+AD157)/14</f>
        <v>2</v>
      </c>
      <c r="AE161" s="88">
        <f>(AE151+AE154+AE157)/14</f>
        <v>0</v>
      </c>
      <c r="AF161" s="88">
        <f>(AF151+AF154+AF157)/14</f>
        <v>0</v>
      </c>
      <c r="AG161" s="63" t="s">
        <v>78</v>
      </c>
      <c r="AH161" s="64"/>
      <c r="AI161" s="233" t="s">
        <v>77</v>
      </c>
      <c r="AJ161" s="234"/>
      <c r="AK161" s="61"/>
      <c r="AL161" s="61"/>
      <c r="AM161" s="62"/>
      <c r="AN161" s="88">
        <f>(AN151+AN154+AN157)/14</f>
        <v>4</v>
      </c>
      <c r="AO161" s="88">
        <f>(AO151+AO154+AO157)/14</f>
        <v>4</v>
      </c>
      <c r="AP161" s="88">
        <f>(AP151+AP154+AP157)/14</f>
        <v>2</v>
      </c>
      <c r="AQ161" s="88">
        <f>(AQ151+AQ154+AQ157)/14</f>
        <v>0</v>
      </c>
      <c r="AR161" s="63" t="s">
        <v>78</v>
      </c>
      <c r="AS161" s="64"/>
      <c r="AT161" s="74"/>
    </row>
    <row r="162" spans="1:46" s="54" customFormat="1" ht="19.5" thickTop="1" thickBot="1" x14ac:dyDescent="0.3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</row>
    <row r="163" spans="1:46" s="49" customFormat="1" ht="19.5" thickTop="1" thickBot="1" x14ac:dyDescent="0.3">
      <c r="B163" s="216" t="s">
        <v>168</v>
      </c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 t="s">
        <v>169</v>
      </c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</row>
    <row r="164" spans="1:46" s="49" customFormat="1" ht="18" customHeight="1" thickTop="1" thickBot="1" x14ac:dyDescent="0.3">
      <c r="A164" s="78"/>
      <c r="B164" s="210" t="s">
        <v>170</v>
      </c>
      <c r="C164" s="211"/>
      <c r="D164" s="211"/>
      <c r="E164" s="211"/>
      <c r="F164" s="211"/>
      <c r="G164" s="211"/>
      <c r="H164" s="211"/>
      <c r="I164" s="211"/>
      <c r="J164" s="211"/>
      <c r="K164" s="211"/>
      <c r="L164" s="212"/>
      <c r="M164" s="211" t="s">
        <v>171</v>
      </c>
      <c r="N164" s="211"/>
      <c r="O164" s="211"/>
      <c r="P164" s="211"/>
      <c r="Q164" s="211"/>
      <c r="R164" s="211"/>
      <c r="S164" s="211"/>
      <c r="T164" s="211"/>
      <c r="U164" s="211"/>
      <c r="V164" s="211"/>
      <c r="W164" s="212"/>
      <c r="X164" s="210" t="s">
        <v>172</v>
      </c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2"/>
      <c r="AI164" s="211" t="s">
        <v>173</v>
      </c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2"/>
    </row>
    <row r="165" spans="1:46" s="49" customFormat="1" ht="18" customHeight="1" thickTop="1" x14ac:dyDescent="0.25">
      <c r="A165" s="190" t="s">
        <v>24</v>
      </c>
      <c r="B165" s="217" t="s">
        <v>174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9"/>
      <c r="M165" s="198" t="s">
        <v>175</v>
      </c>
      <c r="N165" s="198"/>
      <c r="O165" s="198"/>
      <c r="P165" s="198"/>
      <c r="Q165" s="198"/>
      <c r="R165" s="198"/>
      <c r="S165" s="198"/>
      <c r="T165" s="198"/>
      <c r="U165" s="198"/>
      <c r="V165" s="198"/>
      <c r="W165" s="199"/>
      <c r="X165" s="20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9"/>
      <c r="AI165" s="208" t="s">
        <v>165</v>
      </c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9"/>
    </row>
    <row r="166" spans="1:46" s="49" customFormat="1" ht="18" customHeight="1" x14ac:dyDescent="0.25">
      <c r="A166" s="190"/>
      <c r="B166" s="209"/>
      <c r="C166" s="200"/>
      <c r="D166" s="200"/>
      <c r="E166" s="200"/>
      <c r="F166" s="200"/>
      <c r="G166" s="200"/>
      <c r="H166" s="200"/>
      <c r="I166" s="200"/>
      <c r="J166" s="200"/>
      <c r="K166" s="200"/>
      <c r="L166" s="201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1"/>
      <c r="X166" s="209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1"/>
      <c r="AI166" s="209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1"/>
    </row>
    <row r="167" spans="1:46" s="49" customFormat="1" ht="18" customHeight="1" thickBot="1" x14ac:dyDescent="0.3">
      <c r="A167" s="191"/>
      <c r="B167" s="205" t="str">
        <f>CONCATENATE($F$9,$G$9,".",$H$9,".","0",RIGHT(B$164,1),".","f",$A165)</f>
        <v>L420.15.05.f1</v>
      </c>
      <c r="C167" s="206"/>
      <c r="D167" s="207"/>
      <c r="E167" s="176">
        <v>4</v>
      </c>
      <c r="F167" s="75" t="s">
        <v>29</v>
      </c>
      <c r="G167" s="51">
        <v>14</v>
      </c>
      <c r="H167" s="52">
        <v>28</v>
      </c>
      <c r="I167" s="52">
        <v>0</v>
      </c>
      <c r="J167" s="53">
        <v>0</v>
      </c>
      <c r="K167" s="75" t="s">
        <v>38</v>
      </c>
      <c r="L167" s="177">
        <f>IF(SUM(G167:J167)=0,"",SUM(G167:J167))</f>
        <v>42</v>
      </c>
      <c r="M167" s="205" t="str">
        <f>CONCATENATE($F$9,$G$9,".",$H$9,".","0",RIGHT(M$164,1),".","f",$A165)</f>
        <v>L420.15.06.f1</v>
      </c>
      <c r="N167" s="206"/>
      <c r="O167" s="207"/>
      <c r="P167" s="176">
        <v>3</v>
      </c>
      <c r="Q167" s="75" t="s">
        <v>68</v>
      </c>
      <c r="R167" s="51">
        <v>0</v>
      </c>
      <c r="S167" s="52">
        <v>0</v>
      </c>
      <c r="T167" s="52">
        <v>0</v>
      </c>
      <c r="U167" s="53">
        <v>0</v>
      </c>
      <c r="V167" s="75" t="s">
        <v>38</v>
      </c>
      <c r="W167" s="177" t="str">
        <f>IF(SUM(R167:U167)=0,"",SUM(R167:U167))</f>
        <v/>
      </c>
      <c r="X167" s="202"/>
      <c r="Y167" s="203"/>
      <c r="Z167" s="204"/>
      <c r="AA167" s="176"/>
      <c r="AB167" s="75"/>
      <c r="AC167" s="51"/>
      <c r="AD167" s="52"/>
      <c r="AE167" s="52"/>
      <c r="AF167" s="53"/>
      <c r="AG167" s="75"/>
      <c r="AH167" s="177" t="str">
        <f>IF(SUM(AC167:AF167)=0,"",SUM(AC167:AF167))</f>
        <v/>
      </c>
      <c r="AI167" s="205" t="str">
        <f>CONCATENATE($F$9,$G$9,".",$H$9,".","0",RIGHT(AI$164,1),".","f",$A165)</f>
        <v>L420.15.08.f1</v>
      </c>
      <c r="AJ167" s="206"/>
      <c r="AK167" s="207"/>
      <c r="AL167" s="176">
        <v>2</v>
      </c>
      <c r="AM167" s="75" t="s">
        <v>68</v>
      </c>
      <c r="AN167" s="51">
        <v>0</v>
      </c>
      <c r="AO167" s="52">
        <v>0</v>
      </c>
      <c r="AP167" s="52">
        <v>28</v>
      </c>
      <c r="AQ167" s="53">
        <v>0</v>
      </c>
      <c r="AR167" s="75" t="s">
        <v>38</v>
      </c>
      <c r="AS167" s="177">
        <v>28</v>
      </c>
    </row>
    <row r="168" spans="1:46" s="49" customFormat="1" ht="18" customHeight="1" thickTop="1" x14ac:dyDescent="0.25">
      <c r="A168" s="189" t="s">
        <v>33</v>
      </c>
      <c r="B168" s="208" t="s">
        <v>175</v>
      </c>
      <c r="C168" s="198"/>
      <c r="D168" s="198"/>
      <c r="E168" s="198"/>
      <c r="F168" s="198"/>
      <c r="G168" s="198"/>
      <c r="H168" s="198"/>
      <c r="I168" s="198"/>
      <c r="J168" s="198"/>
      <c r="K168" s="198"/>
      <c r="L168" s="199"/>
      <c r="M168" s="198" t="s">
        <v>176</v>
      </c>
      <c r="N168" s="198"/>
      <c r="O168" s="198"/>
      <c r="P168" s="198"/>
      <c r="Q168" s="198"/>
      <c r="R168" s="198"/>
      <c r="S168" s="198"/>
      <c r="T168" s="198"/>
      <c r="U168" s="198"/>
      <c r="V168" s="198"/>
      <c r="W168" s="199"/>
      <c r="X168" s="20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9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9"/>
    </row>
    <row r="169" spans="1:46" s="49" customFormat="1" ht="18" customHeight="1" x14ac:dyDescent="0.25">
      <c r="A169" s="190"/>
      <c r="B169" s="209"/>
      <c r="C169" s="200"/>
      <c r="D169" s="200"/>
      <c r="E169" s="200"/>
      <c r="F169" s="200"/>
      <c r="G169" s="200"/>
      <c r="H169" s="200"/>
      <c r="I169" s="200"/>
      <c r="J169" s="200"/>
      <c r="K169" s="200"/>
      <c r="L169" s="201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1"/>
      <c r="X169" s="209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1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1"/>
    </row>
    <row r="170" spans="1:46" s="49" customFormat="1" ht="18" customHeight="1" thickBot="1" x14ac:dyDescent="0.3">
      <c r="A170" s="191"/>
      <c r="B170" s="205" t="str">
        <f>CONCATENATE($F$9,$G$9,".",$H$9,".","0",RIGHT(B$164,1),".","f",$A168)</f>
        <v>L420.15.05.f2</v>
      </c>
      <c r="C170" s="206"/>
      <c r="D170" s="207"/>
      <c r="E170" s="176">
        <v>2</v>
      </c>
      <c r="F170" s="75" t="s">
        <v>68</v>
      </c>
      <c r="G170" s="51">
        <v>0</v>
      </c>
      <c r="H170" s="52">
        <v>0</v>
      </c>
      <c r="I170" s="52">
        <v>0</v>
      </c>
      <c r="J170" s="53">
        <v>0</v>
      </c>
      <c r="K170" s="75" t="s">
        <v>38</v>
      </c>
      <c r="L170" s="177" t="str">
        <f>IF(SUM(G170:J170)=0,"",SUM(G170:J170))</f>
        <v/>
      </c>
      <c r="M170" s="205" t="str">
        <f>CONCATENATE($F$9,$G$9,".",$H$9,".","0",RIGHT(M$164,1),".","f",$A168)</f>
        <v>L420.15.06.f2</v>
      </c>
      <c r="N170" s="206"/>
      <c r="O170" s="207"/>
      <c r="P170" s="176">
        <v>1</v>
      </c>
      <c r="Q170" s="75" t="s">
        <v>29</v>
      </c>
      <c r="R170" s="51">
        <v>0</v>
      </c>
      <c r="S170" s="52">
        <v>0</v>
      </c>
      <c r="T170" s="52">
        <v>0</v>
      </c>
      <c r="U170" s="53">
        <v>14</v>
      </c>
      <c r="V170" s="75" t="s">
        <v>38</v>
      </c>
      <c r="W170" s="177">
        <f>IF(SUM(R170:U170)=0,"",SUM(R170:U170))</f>
        <v>14</v>
      </c>
      <c r="X170" s="202"/>
      <c r="Y170" s="203"/>
      <c r="Z170" s="204"/>
      <c r="AA170" s="176"/>
      <c r="AB170" s="75"/>
      <c r="AC170" s="51"/>
      <c r="AD170" s="52"/>
      <c r="AE170" s="52"/>
      <c r="AF170" s="53"/>
      <c r="AG170" s="75"/>
      <c r="AH170" s="177" t="str">
        <f>IF(SUM(AC170:AF170)=0,"",SUM(AC170:AF170))</f>
        <v/>
      </c>
      <c r="AI170" s="202"/>
      <c r="AJ170" s="203"/>
      <c r="AK170" s="204"/>
      <c r="AL170" s="176"/>
      <c r="AM170" s="75"/>
      <c r="AN170" s="51"/>
      <c r="AO170" s="52"/>
      <c r="AP170" s="52"/>
      <c r="AQ170" s="53"/>
      <c r="AR170" s="75"/>
      <c r="AS170" s="177" t="str">
        <f>IF(SUM(AN170:AQ170)=0,"",SUM(AN170:AQ170))</f>
        <v/>
      </c>
    </row>
    <row r="171" spans="1:46" s="49" customFormat="1" ht="18" customHeight="1" thickTop="1" x14ac:dyDescent="0.25">
      <c r="A171" s="189" t="s">
        <v>39</v>
      </c>
      <c r="B171" s="221"/>
      <c r="C171" s="222"/>
      <c r="D171" s="222"/>
      <c r="E171" s="222"/>
      <c r="F171" s="222"/>
      <c r="G171" s="222"/>
      <c r="H171" s="222"/>
      <c r="I171" s="222"/>
      <c r="J171" s="222"/>
      <c r="K171" s="222"/>
      <c r="L171" s="223"/>
      <c r="M171" s="198" t="s">
        <v>165</v>
      </c>
      <c r="N171" s="198"/>
      <c r="O171" s="198"/>
      <c r="P171" s="198"/>
      <c r="Q171" s="198"/>
      <c r="R171" s="198"/>
      <c r="S171" s="198"/>
      <c r="T171" s="198"/>
      <c r="U171" s="198"/>
      <c r="V171" s="198"/>
      <c r="W171" s="199"/>
      <c r="X171" s="221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3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9"/>
    </row>
    <row r="172" spans="1:46" s="49" customFormat="1" ht="18" customHeight="1" x14ac:dyDescent="0.25">
      <c r="A172" s="190"/>
      <c r="B172" s="224"/>
      <c r="C172" s="225"/>
      <c r="D172" s="225"/>
      <c r="E172" s="225"/>
      <c r="F172" s="225"/>
      <c r="G172" s="225"/>
      <c r="H172" s="225"/>
      <c r="I172" s="225"/>
      <c r="J172" s="225"/>
      <c r="K172" s="225"/>
      <c r="L172" s="226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1"/>
      <c r="X172" s="224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6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1"/>
    </row>
    <row r="173" spans="1:46" s="49" customFormat="1" ht="18" customHeight="1" thickBot="1" x14ac:dyDescent="0.3">
      <c r="A173" s="191"/>
      <c r="B173" s="202"/>
      <c r="C173" s="203"/>
      <c r="D173" s="204"/>
      <c r="E173" s="176"/>
      <c r="F173" s="75"/>
      <c r="G173" s="51"/>
      <c r="H173" s="52"/>
      <c r="I173" s="52"/>
      <c r="J173" s="53"/>
      <c r="K173" s="75"/>
      <c r="L173" s="177" t="str">
        <f>IF(SUM(G173:J173)=0,"",SUM(G173:J173))</f>
        <v/>
      </c>
      <c r="M173" s="202"/>
      <c r="N173" s="203"/>
      <c r="O173" s="204"/>
      <c r="P173" s="176">
        <v>2</v>
      </c>
      <c r="Q173" s="75" t="s">
        <v>68</v>
      </c>
      <c r="R173" s="51">
        <v>0</v>
      </c>
      <c r="S173" s="52">
        <v>0</v>
      </c>
      <c r="T173" s="52">
        <v>28</v>
      </c>
      <c r="U173" s="53">
        <v>0</v>
      </c>
      <c r="V173" s="75" t="s">
        <v>38</v>
      </c>
      <c r="W173" s="177">
        <f>IF(SUM(R173:U173)=0,"",SUM(R173:U173))</f>
        <v>28</v>
      </c>
      <c r="X173" s="202"/>
      <c r="Y173" s="203"/>
      <c r="Z173" s="204"/>
      <c r="AA173" s="176"/>
      <c r="AB173" s="75"/>
      <c r="AC173" s="51"/>
      <c r="AD173" s="52"/>
      <c r="AE173" s="52"/>
      <c r="AF173" s="53"/>
      <c r="AG173" s="75"/>
      <c r="AH173" s="177" t="str">
        <f>IF(SUM(AC173:AF173)=0,"",SUM(AC173:AF173))</f>
        <v/>
      </c>
      <c r="AI173" s="202"/>
      <c r="AJ173" s="203"/>
      <c r="AK173" s="204"/>
      <c r="AL173" s="176"/>
      <c r="AM173" s="75"/>
      <c r="AN173" s="51"/>
      <c r="AO173" s="52"/>
      <c r="AP173" s="52"/>
      <c r="AQ173" s="53"/>
      <c r="AR173" s="75"/>
      <c r="AS173" s="177" t="str">
        <f>IF(SUM(AN173:AQ173)=0,"",SUM(AN173:AQ173))</f>
        <v/>
      </c>
    </row>
    <row r="174" spans="1:46" s="49" customFormat="1" ht="18" customHeight="1" thickTop="1" x14ac:dyDescent="0.25">
      <c r="A174" s="238" t="s">
        <v>69</v>
      </c>
      <c r="B174" s="240" t="s">
        <v>70</v>
      </c>
      <c r="C174" s="241"/>
      <c r="D174" s="55"/>
      <c r="E174" s="242">
        <f>SUM(G167:J167,G170:J170,G173:J173)</f>
        <v>42</v>
      </c>
      <c r="F174" s="243"/>
      <c r="G174" s="246" t="s">
        <v>71</v>
      </c>
      <c r="H174" s="247"/>
      <c r="I174" s="247"/>
      <c r="J174" s="248"/>
      <c r="K174" s="249">
        <f>SUM(L167,L170,L173)</f>
        <v>42</v>
      </c>
      <c r="L174" s="243"/>
      <c r="M174" s="240" t="s">
        <v>70</v>
      </c>
      <c r="N174" s="241"/>
      <c r="O174" s="55"/>
      <c r="P174" s="242">
        <f>SUM(R167:U167,R170:U170,R173:U173)</f>
        <v>42</v>
      </c>
      <c r="Q174" s="243"/>
      <c r="R174" s="246" t="s">
        <v>71</v>
      </c>
      <c r="S174" s="247"/>
      <c r="T174" s="247"/>
      <c r="U174" s="248"/>
      <c r="V174" s="249">
        <f>SUM(W167,W170,W173)</f>
        <v>42</v>
      </c>
      <c r="W174" s="243"/>
      <c r="X174" s="240" t="s">
        <v>70</v>
      </c>
      <c r="Y174" s="241"/>
      <c r="Z174" s="55"/>
      <c r="AA174" s="242">
        <f>SUM(AC167:AF167,AC170:AF170,AC173:AF173)</f>
        <v>0</v>
      </c>
      <c r="AB174" s="243"/>
      <c r="AC174" s="246" t="s">
        <v>71</v>
      </c>
      <c r="AD174" s="247"/>
      <c r="AE174" s="247"/>
      <c r="AF174" s="248"/>
      <c r="AG174" s="249">
        <f>SUM(AH167,AH170,AH173)</f>
        <v>0</v>
      </c>
      <c r="AH174" s="243"/>
      <c r="AI174" s="240" t="s">
        <v>70</v>
      </c>
      <c r="AJ174" s="241"/>
      <c r="AK174" s="55"/>
      <c r="AL174" s="242">
        <f>SUM(AN167:AQ167,AN170:AQ170,AN173:AQ173)</f>
        <v>28</v>
      </c>
      <c r="AM174" s="243"/>
      <c r="AN174" s="246" t="s">
        <v>71</v>
      </c>
      <c r="AO174" s="247"/>
      <c r="AP174" s="247"/>
      <c r="AQ174" s="248"/>
      <c r="AR174" s="249">
        <f>SUM(AS167,AS170,AS173)</f>
        <v>28</v>
      </c>
      <c r="AS174" s="243"/>
    </row>
    <row r="175" spans="1:46" s="49" customFormat="1" ht="18" customHeight="1" thickBot="1" x14ac:dyDescent="0.3">
      <c r="A175" s="239"/>
      <c r="B175" s="233" t="s">
        <v>72</v>
      </c>
      <c r="C175" s="234"/>
      <c r="D175" s="56"/>
      <c r="E175" s="236">
        <f>SUM(E167,E170,E173)</f>
        <v>6</v>
      </c>
      <c r="F175" s="237"/>
      <c r="G175" s="233" t="s">
        <v>73</v>
      </c>
      <c r="H175" s="234"/>
      <c r="I175" s="234"/>
      <c r="J175" s="235"/>
      <c r="K175" s="233" t="s">
        <v>177</v>
      </c>
      <c r="L175" s="235"/>
      <c r="M175" s="233" t="s">
        <v>72</v>
      </c>
      <c r="N175" s="234"/>
      <c r="O175" s="56"/>
      <c r="P175" s="236">
        <f>SUM(P167,P170,P173)</f>
        <v>6</v>
      </c>
      <c r="Q175" s="237"/>
      <c r="R175" s="233" t="s">
        <v>73</v>
      </c>
      <c r="S175" s="234"/>
      <c r="T175" s="234"/>
      <c r="U175" s="235"/>
      <c r="V175" s="233" t="s">
        <v>177</v>
      </c>
      <c r="W175" s="235"/>
      <c r="X175" s="233" t="s">
        <v>72</v>
      </c>
      <c r="Y175" s="234"/>
      <c r="Z175" s="56"/>
      <c r="AA175" s="236">
        <f>SUM(AA167,AA170,AA173)</f>
        <v>0</v>
      </c>
      <c r="AB175" s="237"/>
      <c r="AC175" s="233" t="s">
        <v>73</v>
      </c>
      <c r="AD175" s="234"/>
      <c r="AE175" s="234"/>
      <c r="AF175" s="235"/>
      <c r="AG175" s="233"/>
      <c r="AH175" s="235"/>
      <c r="AI175" s="233" t="s">
        <v>72</v>
      </c>
      <c r="AJ175" s="234"/>
      <c r="AK175" s="56"/>
      <c r="AL175" s="236">
        <f>SUM(AL167,AL170,AL173)</f>
        <v>2</v>
      </c>
      <c r="AM175" s="237"/>
      <c r="AN175" s="233" t="s">
        <v>73</v>
      </c>
      <c r="AO175" s="234"/>
      <c r="AP175" s="234"/>
      <c r="AQ175" s="235"/>
      <c r="AR175" s="233"/>
      <c r="AS175" s="235"/>
    </row>
    <row r="176" spans="1:46" s="49" customFormat="1" ht="18" customHeight="1" thickTop="1" x14ac:dyDescent="0.25">
      <c r="A176" s="238" t="s">
        <v>76</v>
      </c>
      <c r="B176" s="240" t="s">
        <v>70</v>
      </c>
      <c r="C176" s="241"/>
      <c r="D176" s="57"/>
      <c r="E176" s="242">
        <f>SUM(G177:J177)</f>
        <v>3</v>
      </c>
      <c r="F176" s="243"/>
      <c r="G176" s="58"/>
      <c r="H176" s="59"/>
      <c r="I176" s="59"/>
      <c r="J176" s="59"/>
      <c r="K176" s="59"/>
      <c r="L176" s="60"/>
      <c r="M176" s="240" t="s">
        <v>70</v>
      </c>
      <c r="N176" s="241"/>
      <c r="O176" s="57"/>
      <c r="P176" s="242">
        <f>SUM(R177:U177)</f>
        <v>3</v>
      </c>
      <c r="Q176" s="243"/>
      <c r="R176" s="58"/>
      <c r="S176" s="59"/>
      <c r="T176" s="59"/>
      <c r="U176" s="59"/>
      <c r="V176" s="59"/>
      <c r="W176" s="60"/>
      <c r="X176" s="240" t="s">
        <v>70</v>
      </c>
      <c r="Y176" s="241"/>
      <c r="Z176" s="57"/>
      <c r="AA176" s="242">
        <f>SUM(AC177:AF177)</f>
        <v>0</v>
      </c>
      <c r="AB176" s="243"/>
      <c r="AC176" s="58"/>
      <c r="AD176" s="59"/>
      <c r="AE176" s="59"/>
      <c r="AF176" s="59"/>
      <c r="AG176" s="59"/>
      <c r="AH176" s="60"/>
      <c r="AI176" s="240" t="s">
        <v>70</v>
      </c>
      <c r="AJ176" s="241"/>
      <c r="AK176" s="57"/>
      <c r="AL176" s="242">
        <f>SUM(AN177:AQ177)</f>
        <v>2</v>
      </c>
      <c r="AM176" s="243"/>
      <c r="AN176" s="58"/>
      <c r="AO176" s="59"/>
      <c r="AP176" s="59"/>
      <c r="AQ176" s="59"/>
      <c r="AR176" s="59"/>
      <c r="AS176" s="60"/>
    </row>
    <row r="177" spans="1:46" s="49" customFormat="1" ht="18" customHeight="1" thickBot="1" x14ac:dyDescent="0.3">
      <c r="A177" s="239"/>
      <c r="B177" s="233" t="s">
        <v>77</v>
      </c>
      <c r="C177" s="234"/>
      <c r="D177" s="61"/>
      <c r="E177" s="61"/>
      <c r="F177" s="62"/>
      <c r="G177" s="86">
        <f>(G167+G170+G173)/14</f>
        <v>1</v>
      </c>
      <c r="H177" s="86">
        <f>(H167+H170+H173)/14</f>
        <v>2</v>
      </c>
      <c r="I177" s="86">
        <f>(I167+I170+I173)/14</f>
        <v>0</v>
      </c>
      <c r="J177" s="86">
        <f>(J167+J170+J173)/14</f>
        <v>0</v>
      </c>
      <c r="K177" s="63" t="s">
        <v>78</v>
      </c>
      <c r="L177" s="64"/>
      <c r="M177" s="233" t="s">
        <v>77</v>
      </c>
      <c r="N177" s="234"/>
      <c r="O177" s="61"/>
      <c r="P177" s="61"/>
      <c r="Q177" s="62"/>
      <c r="R177" s="88">
        <f>(R167+R170+R173)/14</f>
        <v>0</v>
      </c>
      <c r="S177" s="88">
        <f>(S167+S170+S173)/14</f>
        <v>0</v>
      </c>
      <c r="T177" s="88">
        <f>(T167+T170+T173)/14</f>
        <v>2</v>
      </c>
      <c r="U177" s="88">
        <f>(U167+U170+U173)/14</f>
        <v>1</v>
      </c>
      <c r="V177" s="63" t="s">
        <v>78</v>
      </c>
      <c r="W177" s="64"/>
      <c r="X177" s="233" t="s">
        <v>77</v>
      </c>
      <c r="Y177" s="234"/>
      <c r="Z177" s="61"/>
      <c r="AA177" s="61"/>
      <c r="AB177" s="62"/>
      <c r="AC177" s="88">
        <f>(AC167+AC170+AC173)/14</f>
        <v>0</v>
      </c>
      <c r="AD177" s="88">
        <f>(AD167+AD170+AD173)/14</f>
        <v>0</v>
      </c>
      <c r="AE177" s="88">
        <f>(AE167+AE170+AE173)/14</f>
        <v>0</v>
      </c>
      <c r="AF177" s="88">
        <f>(AF167+AF170+AF173)/14</f>
        <v>0</v>
      </c>
      <c r="AG177" s="63" t="s">
        <v>78</v>
      </c>
      <c r="AH177" s="64"/>
      <c r="AI177" s="233" t="s">
        <v>77</v>
      </c>
      <c r="AJ177" s="234"/>
      <c r="AK177" s="61"/>
      <c r="AL177" s="61"/>
      <c r="AM177" s="62"/>
      <c r="AN177" s="88">
        <f>(AN167+AN170+AN173)/14</f>
        <v>0</v>
      </c>
      <c r="AO177" s="88">
        <f>(AO167+AO170+AO173)/14</f>
        <v>0</v>
      </c>
      <c r="AP177" s="88">
        <f>(AP167+AP170+AP173)/14</f>
        <v>2</v>
      </c>
      <c r="AQ177" s="88">
        <f>(AQ167+AQ170+AQ173)/14</f>
        <v>0</v>
      </c>
      <c r="AR177" s="63" t="s">
        <v>78</v>
      </c>
      <c r="AS177" s="64"/>
      <c r="AT177" s="74"/>
    </row>
    <row r="178" spans="1:46" s="15" customFormat="1" ht="19.5" thickTop="1" thickBot="1" x14ac:dyDescent="0.25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</row>
    <row r="179" spans="1:46" s="15" customFormat="1" ht="16.5" thickBot="1" x14ac:dyDescent="0.25">
      <c r="A179" s="2"/>
      <c r="B179" s="31"/>
      <c r="C179" s="31"/>
      <c r="D179" s="31"/>
      <c r="E179" s="31"/>
      <c r="F179" s="31"/>
      <c r="G179" s="31"/>
      <c r="H179" s="31"/>
      <c r="I179" s="32"/>
      <c r="J179" s="33"/>
      <c r="K179" s="32"/>
      <c r="L179" s="147" t="s">
        <v>178</v>
      </c>
      <c r="M179" s="148"/>
      <c r="N179" s="149"/>
      <c r="O179" s="149"/>
      <c r="P179" s="150"/>
      <c r="Q179" s="151"/>
      <c r="R179" s="151"/>
      <c r="S179" s="151"/>
      <c r="T179" s="151"/>
      <c r="U179" s="151"/>
      <c r="V179" s="151"/>
      <c r="W179" s="151"/>
      <c r="X179" s="148"/>
      <c r="Y179" s="148"/>
      <c r="Z179" s="152"/>
      <c r="AA179" s="152"/>
      <c r="AB179" s="152"/>
      <c r="AC179" s="152"/>
      <c r="AD179" s="152"/>
      <c r="AE179" s="152"/>
      <c r="AF179" s="152"/>
      <c r="AG179" s="152"/>
      <c r="AH179" s="153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6" s="15" customFormat="1" ht="16.5" customHeight="1" thickTop="1" x14ac:dyDescent="0.25">
      <c r="A180" s="21"/>
      <c r="B180" s="9"/>
      <c r="C180" s="9"/>
      <c r="D180" s="9"/>
      <c r="E180" s="9"/>
      <c r="F180" s="9"/>
      <c r="G180" s="9"/>
      <c r="H180" s="9"/>
      <c r="I180" s="16"/>
      <c r="J180" s="22"/>
      <c r="K180" s="16"/>
      <c r="L180" s="154"/>
      <c r="M180" s="261" t="s">
        <v>179</v>
      </c>
      <c r="N180" s="262"/>
      <c r="O180" s="262"/>
      <c r="P180" s="262"/>
      <c r="Q180" s="262"/>
      <c r="R180" s="262"/>
      <c r="S180" s="262"/>
      <c r="T180" s="262"/>
      <c r="U180" s="262"/>
      <c r="V180" s="262"/>
      <c r="W180" s="263"/>
      <c r="X180" s="3"/>
      <c r="Y180" s="26" t="s">
        <v>180</v>
      </c>
      <c r="Z180" s="3"/>
      <c r="AA180" s="3"/>
      <c r="AB180" s="3"/>
      <c r="AC180" s="24"/>
      <c r="AD180" s="24"/>
      <c r="AE180" s="24"/>
      <c r="AF180" s="24"/>
      <c r="AG180" s="24"/>
      <c r="AH180" s="155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6" s="15" customFormat="1" ht="15.75" customHeight="1" x14ac:dyDescent="0.25">
      <c r="A181" s="21"/>
      <c r="B181" s="9"/>
      <c r="C181" s="9"/>
      <c r="D181" s="9"/>
      <c r="E181" s="9"/>
      <c r="F181" s="9"/>
      <c r="G181" s="9"/>
      <c r="H181" s="9"/>
      <c r="I181" s="16"/>
      <c r="J181" s="22"/>
      <c r="K181" s="16"/>
      <c r="L181" s="156"/>
      <c r="M181" s="264"/>
      <c r="N181" s="265"/>
      <c r="O181" s="265"/>
      <c r="P181" s="265"/>
      <c r="Q181" s="265"/>
      <c r="R181" s="265"/>
      <c r="S181" s="265"/>
      <c r="T181" s="265"/>
      <c r="U181" s="265"/>
      <c r="V181" s="265"/>
      <c r="W181" s="266"/>
      <c r="X181" s="3"/>
      <c r="Y181" s="271" t="s">
        <v>181</v>
      </c>
      <c r="Z181" s="271"/>
      <c r="AA181" s="271"/>
      <c r="AB181" s="271"/>
      <c r="AC181" s="271"/>
      <c r="AD181" s="24"/>
      <c r="AE181" s="24"/>
      <c r="AF181" s="24"/>
      <c r="AG181" s="24"/>
      <c r="AH181" s="155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6" s="15" customFormat="1" ht="16.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56"/>
      <c r="M182" s="267" t="s">
        <v>182</v>
      </c>
      <c r="N182" s="268"/>
      <c r="O182" s="269"/>
      <c r="P182" s="180" t="s">
        <v>183</v>
      </c>
      <c r="Q182" s="76" t="s">
        <v>184</v>
      </c>
      <c r="R182" s="77" t="s">
        <v>185</v>
      </c>
      <c r="S182" s="5" t="s">
        <v>186</v>
      </c>
      <c r="T182" s="5" t="s">
        <v>187</v>
      </c>
      <c r="U182" s="6" t="s">
        <v>188</v>
      </c>
      <c r="V182" s="76" t="s">
        <v>189</v>
      </c>
      <c r="W182" s="181" t="s">
        <v>190</v>
      </c>
      <c r="X182" s="3"/>
      <c r="Y182" s="29" t="s">
        <v>191</v>
      </c>
      <c r="Z182" s="3"/>
      <c r="AA182" s="3"/>
      <c r="AB182" s="3"/>
      <c r="AC182" s="3"/>
      <c r="AD182" s="3"/>
      <c r="AE182" s="3"/>
      <c r="AF182" s="3"/>
      <c r="AG182" s="3"/>
      <c r="AH182" s="157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6" s="15" customFormat="1" ht="28.5" customHeight="1" thickTop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58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3"/>
      <c r="X183" s="3"/>
      <c r="Y183" s="256" t="s">
        <v>192</v>
      </c>
      <c r="Z183" s="256"/>
      <c r="AA183" s="256"/>
      <c r="AB183" s="256"/>
      <c r="AC183" s="256"/>
      <c r="AD183" s="256"/>
      <c r="AE183" s="256"/>
      <c r="AF183" s="256"/>
      <c r="AG183" s="256"/>
      <c r="AH183" s="270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6" s="1" customFormat="1" ht="15.75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9"/>
      <c r="M184" s="26" t="s">
        <v>193</v>
      </c>
      <c r="N184" s="26"/>
      <c r="O184" s="26"/>
      <c r="P184" s="160"/>
      <c r="Q184" s="25"/>
      <c r="R184" s="25"/>
      <c r="S184" s="25"/>
      <c r="T184" s="25"/>
      <c r="U184" s="25"/>
      <c r="V184" s="25"/>
      <c r="W184" s="25"/>
      <c r="X184" s="10"/>
      <c r="Y184" s="10"/>
      <c r="Z184" s="8" t="s">
        <v>194</v>
      </c>
      <c r="AA184" s="10"/>
      <c r="AB184" s="10"/>
      <c r="AC184" s="12"/>
      <c r="AD184" s="10"/>
      <c r="AE184" s="10"/>
      <c r="AF184" s="10"/>
      <c r="AG184" s="10"/>
      <c r="AH184" s="161"/>
      <c r="AI184" s="15"/>
      <c r="AJ184" s="15"/>
      <c r="AK184" s="15"/>
      <c r="AL184" s="15"/>
      <c r="AM184" s="15"/>
      <c r="AN184" s="15"/>
      <c r="AO184" s="15"/>
      <c r="AP184" s="15"/>
      <c r="AQ184" s="15"/>
    </row>
    <row r="185" spans="1:46" s="1" customFormat="1" ht="15.75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2"/>
      <c r="M185" s="26" t="s">
        <v>195</v>
      </c>
      <c r="N185" s="26"/>
      <c r="O185" s="26"/>
      <c r="P185" s="160"/>
      <c r="Q185" s="25"/>
      <c r="R185" s="25"/>
      <c r="S185" s="25"/>
      <c r="T185" s="25"/>
      <c r="U185" s="25"/>
      <c r="V185" s="25"/>
      <c r="W185" s="25"/>
      <c r="X185" s="10"/>
      <c r="Y185" s="10"/>
      <c r="Z185" s="10"/>
      <c r="AA185" s="8" t="s">
        <v>196</v>
      </c>
      <c r="AB185" s="10"/>
      <c r="AC185" s="10"/>
      <c r="AD185" s="10"/>
      <c r="AE185" s="10"/>
      <c r="AF185" s="10"/>
      <c r="AG185" s="10"/>
      <c r="AH185" s="163"/>
      <c r="AI185" s="15"/>
      <c r="AJ185" s="15"/>
      <c r="AK185" s="15"/>
      <c r="AL185" s="15"/>
      <c r="AM185" s="15"/>
      <c r="AN185" s="15"/>
      <c r="AO185" s="15"/>
      <c r="AP185" s="15"/>
      <c r="AQ185" s="15"/>
    </row>
    <row r="186" spans="1:46" s="15" customFormat="1" ht="15" x14ac:dyDescent="0.2">
      <c r="L186" s="164"/>
      <c r="M186" s="26" t="s">
        <v>197</v>
      </c>
      <c r="N186" s="26"/>
      <c r="O186" s="26"/>
      <c r="P186" s="25"/>
      <c r="Q186" s="25"/>
      <c r="R186" s="25"/>
      <c r="S186" s="178"/>
      <c r="T186" s="178"/>
      <c r="U186" s="178"/>
      <c r="V186" s="178"/>
      <c r="W186" s="178"/>
      <c r="X186" s="10"/>
      <c r="Y186" s="14"/>
      <c r="Z186" s="14"/>
      <c r="AA186" s="8" t="s">
        <v>198</v>
      </c>
      <c r="AB186" s="14"/>
      <c r="AC186" s="14"/>
      <c r="AD186" s="10"/>
      <c r="AE186" s="7"/>
      <c r="AF186" s="7"/>
      <c r="AG186" s="7"/>
      <c r="AH186" s="165"/>
    </row>
    <row r="187" spans="1:46" s="15" customFormat="1" ht="26.25" customHeight="1" x14ac:dyDescent="0.2">
      <c r="L187" s="164"/>
      <c r="M187" s="25"/>
      <c r="N187" s="256" t="s">
        <v>199</v>
      </c>
      <c r="O187" s="256"/>
      <c r="P187" s="256"/>
      <c r="Q187" s="256"/>
      <c r="R187" s="256"/>
      <c r="S187" s="256"/>
      <c r="T187" s="256"/>
      <c r="U187" s="256"/>
      <c r="V187" s="256"/>
      <c r="W187" s="178"/>
      <c r="X187" s="10"/>
      <c r="Y187" s="7"/>
      <c r="Z187" s="7"/>
      <c r="AA187" s="8" t="s">
        <v>200</v>
      </c>
      <c r="AB187" s="7"/>
      <c r="AC187" s="7"/>
      <c r="AD187" s="7"/>
      <c r="AE187" s="7"/>
      <c r="AF187" s="7"/>
      <c r="AG187" s="7"/>
      <c r="AH187" s="165"/>
    </row>
    <row r="188" spans="1:46" s="15" customFormat="1" ht="15" x14ac:dyDescent="0.2">
      <c r="L188" s="164"/>
      <c r="M188" s="25"/>
      <c r="N188" s="30"/>
      <c r="O188" s="256" t="s">
        <v>201</v>
      </c>
      <c r="P188" s="256"/>
      <c r="Q188" s="256"/>
      <c r="R188" s="256"/>
      <c r="S188" s="256"/>
      <c r="T188" s="256"/>
      <c r="U188" s="256"/>
      <c r="V188" s="256"/>
      <c r="W188" s="178"/>
      <c r="X188" s="10"/>
      <c r="Y188" s="10"/>
      <c r="Z188" s="8"/>
      <c r="AA188" s="8" t="s">
        <v>202</v>
      </c>
      <c r="AB188" s="13"/>
      <c r="AC188" s="13"/>
      <c r="AD188" s="13"/>
      <c r="AE188" s="12"/>
      <c r="AF188" s="12"/>
      <c r="AG188" s="12"/>
      <c r="AH188" s="163"/>
    </row>
    <row r="189" spans="1:46" s="15" customFormat="1" ht="15" x14ac:dyDescent="0.2">
      <c r="L189" s="162"/>
      <c r="M189" s="25"/>
      <c r="N189" s="25"/>
      <c r="O189" s="29" t="s">
        <v>203</v>
      </c>
      <c r="P189" s="29"/>
      <c r="Q189" s="29"/>
      <c r="R189" s="178"/>
      <c r="S189" s="178"/>
      <c r="T189" s="178"/>
      <c r="U189" s="178"/>
      <c r="V189" s="178"/>
      <c r="W189" s="25"/>
      <c r="X189" s="10"/>
      <c r="Y189" s="26" t="s">
        <v>204</v>
      </c>
      <c r="Z189" s="10"/>
      <c r="AA189" s="13"/>
      <c r="AB189" s="13"/>
      <c r="AC189" s="13"/>
      <c r="AD189" s="13"/>
      <c r="AE189" s="13"/>
      <c r="AF189" s="13"/>
      <c r="AG189" s="13"/>
      <c r="AH189" s="166"/>
    </row>
    <row r="190" spans="1:46" s="15" customFormat="1" ht="16.5" thickBot="1" x14ac:dyDescent="0.25">
      <c r="L190" s="162"/>
      <c r="M190" s="25"/>
      <c r="N190" s="30"/>
      <c r="O190" s="256" t="s">
        <v>205</v>
      </c>
      <c r="P190" s="256"/>
      <c r="Q190" s="256"/>
      <c r="R190" s="256"/>
      <c r="S190" s="256"/>
      <c r="T190" s="256"/>
      <c r="U190" s="256"/>
      <c r="V190" s="256"/>
      <c r="W190" s="256"/>
      <c r="X190" s="273" t="s">
        <v>206</v>
      </c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4"/>
    </row>
    <row r="191" spans="1:46" s="15" customFormat="1" ht="29.25" customHeight="1" thickTop="1" thickBot="1" x14ac:dyDescent="0.25">
      <c r="L191" s="162"/>
      <c r="M191" s="25"/>
      <c r="N191" s="30"/>
      <c r="O191" s="256" t="s">
        <v>207</v>
      </c>
      <c r="P191" s="256"/>
      <c r="Q191" s="256"/>
      <c r="R191" s="256"/>
      <c r="S191" s="256"/>
      <c r="T191" s="256"/>
      <c r="U191" s="256"/>
      <c r="V191" s="256"/>
      <c r="W191" s="256"/>
      <c r="X191" s="275" t="s">
        <v>25</v>
      </c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7"/>
    </row>
    <row r="192" spans="1:46" s="15" customFormat="1" ht="31.5" customHeight="1" thickTop="1" thickBot="1" x14ac:dyDescent="0.25">
      <c r="L192" s="162"/>
      <c r="M192" s="25"/>
      <c r="N192" s="30"/>
      <c r="O192" s="256" t="s">
        <v>208</v>
      </c>
      <c r="P192" s="256"/>
      <c r="Q192" s="256"/>
      <c r="R192" s="256"/>
      <c r="S192" s="256"/>
      <c r="T192" s="256"/>
      <c r="U192" s="256"/>
      <c r="V192" s="256"/>
      <c r="W192" s="257"/>
      <c r="X192" s="258" t="s">
        <v>182</v>
      </c>
      <c r="Y192" s="259"/>
      <c r="Z192" s="260"/>
      <c r="AA192" s="23">
        <v>4</v>
      </c>
      <c r="AB192" s="23" t="s">
        <v>29</v>
      </c>
      <c r="AC192" s="23">
        <v>28</v>
      </c>
      <c r="AD192" s="23">
        <v>28</v>
      </c>
      <c r="AE192" s="23">
        <v>0</v>
      </c>
      <c r="AF192" s="23">
        <v>0</v>
      </c>
      <c r="AG192" s="179" t="s">
        <v>30</v>
      </c>
      <c r="AH192" s="167">
        <v>60</v>
      </c>
    </row>
    <row r="193" spans="1:45" s="15" customFormat="1" ht="15.75" thickTop="1" x14ac:dyDescent="0.2">
      <c r="L193" s="162"/>
      <c r="M193" s="26" t="s">
        <v>209</v>
      </c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168"/>
    </row>
    <row r="194" spans="1:45" s="15" customFormat="1" ht="15.75" thickBot="1" x14ac:dyDescent="0.25">
      <c r="L194" s="169" t="s">
        <v>210</v>
      </c>
      <c r="M194" s="170"/>
      <c r="N194" s="171"/>
      <c r="O194" s="171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1"/>
      <c r="AC194" s="171"/>
      <c r="AD194" s="171"/>
      <c r="AE194" s="171"/>
      <c r="AF194" s="171"/>
      <c r="AG194" s="171"/>
      <c r="AH194" s="173"/>
    </row>
    <row r="195" spans="1:45" s="15" customFormat="1" ht="18" x14ac:dyDescent="0.2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</row>
    <row r="196" spans="1:45" s="2" customFormat="1" ht="15.75" x14ac:dyDescent="0.25">
      <c r="A196" s="36" t="s">
        <v>79</v>
      </c>
      <c r="AN196" s="37" t="s">
        <v>80</v>
      </c>
    </row>
    <row r="197" spans="1:45" s="2" customFormat="1" ht="15.75" x14ac:dyDescent="0.25">
      <c r="A197" s="38" t="s">
        <v>81</v>
      </c>
      <c r="AL197" s="272" t="s">
        <v>82</v>
      </c>
      <c r="AM197" s="272"/>
      <c r="AN197" s="272"/>
      <c r="AO197" s="272"/>
      <c r="AP197" s="272"/>
      <c r="AQ197" s="272"/>
      <c r="AR197" s="272"/>
    </row>
    <row r="198" spans="1:45" s="15" customFormat="1" ht="15" x14ac:dyDescent="0.2"/>
    <row r="199" spans="1:45" s="15" customFormat="1" ht="15" x14ac:dyDescent="0.2"/>
    <row r="200" spans="1:45" s="15" customFormat="1" ht="15" x14ac:dyDescent="0.2"/>
    <row r="201" spans="1:45" s="15" customFormat="1" ht="15" x14ac:dyDescent="0.2"/>
    <row r="202" spans="1:45" s="15" customFormat="1" ht="15" x14ac:dyDescent="0.2"/>
    <row r="203" spans="1:45" s="15" customFormat="1" ht="15" x14ac:dyDescent="0.2"/>
    <row r="204" spans="1:45" s="15" customFormat="1" ht="15" x14ac:dyDescent="0.2"/>
    <row r="205" spans="1:45" s="15" customFormat="1" ht="15" x14ac:dyDescent="0.2"/>
    <row r="206" spans="1:45" s="15" customFormat="1" ht="15" x14ac:dyDescent="0.2"/>
    <row r="207" spans="1:45" s="15" customFormat="1" ht="15" x14ac:dyDescent="0.2"/>
    <row r="208" spans="1:45" s="15" customFormat="1" ht="15" x14ac:dyDescent="0.2"/>
    <row r="209" s="15" customFormat="1" ht="15" x14ac:dyDescent="0.2"/>
    <row r="210" s="15" customFormat="1" ht="15" x14ac:dyDescent="0.2"/>
    <row r="211" s="15" customFormat="1" ht="15" x14ac:dyDescent="0.2"/>
    <row r="212" s="15" customFormat="1" ht="15" x14ac:dyDescent="0.2"/>
    <row r="213" s="15" customFormat="1" ht="15" x14ac:dyDescent="0.2"/>
    <row r="214" s="15" customFormat="1" ht="15" x14ac:dyDescent="0.2"/>
    <row r="215" s="15" customFormat="1" ht="15" x14ac:dyDescent="0.2"/>
    <row r="216" s="15" customFormat="1" ht="15" x14ac:dyDescent="0.2"/>
    <row r="217" s="15" customFormat="1" ht="15" x14ac:dyDescent="0.2"/>
    <row r="218" s="15" customFormat="1" ht="15" x14ac:dyDescent="0.2"/>
    <row r="219" s="15" customFormat="1" ht="15" x14ac:dyDescent="0.2"/>
    <row r="220" s="15" customFormat="1" ht="15" x14ac:dyDescent="0.2"/>
    <row r="221" s="15" customFormat="1" ht="15" x14ac:dyDescent="0.2"/>
    <row r="222" s="15" customFormat="1" ht="15" x14ac:dyDescent="0.2"/>
    <row r="223" s="15" customFormat="1" ht="15" x14ac:dyDescent="0.2"/>
    <row r="224" s="15" customFormat="1" ht="15" x14ac:dyDescent="0.2"/>
    <row r="225" spans="1:45" s="15" customFormat="1" ht="15" x14ac:dyDescent="0.2"/>
    <row r="226" spans="1:45" s="15" customFormat="1" ht="15" x14ac:dyDescent="0.2"/>
    <row r="227" spans="1:45" s="15" customFormat="1" ht="15" x14ac:dyDescent="0.2"/>
    <row r="228" spans="1:45" s="15" customFormat="1" ht="15" x14ac:dyDescent="0.2"/>
    <row r="229" spans="1:45" ht="15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15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15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15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15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15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15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15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1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1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1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1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1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1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15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15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15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15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15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15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15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15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15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15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15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15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15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15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15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15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15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15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15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15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15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</sheetData>
  <mergeCells count="563">
    <mergeCell ref="B131:D131"/>
    <mergeCell ref="M131:O131"/>
    <mergeCell ref="X170:Z170"/>
    <mergeCell ref="AL47:AR47"/>
    <mergeCell ref="AL96:AR96"/>
    <mergeCell ref="AL143:AR143"/>
    <mergeCell ref="AL197:AR197"/>
    <mergeCell ref="V41:W41"/>
    <mergeCell ref="V42:W42"/>
    <mergeCell ref="O190:W190"/>
    <mergeCell ref="X190:AH190"/>
    <mergeCell ref="O191:W191"/>
    <mergeCell ref="X191:AH191"/>
    <mergeCell ref="AA176:AB176"/>
    <mergeCell ref="O188:V188"/>
    <mergeCell ref="M135:W136"/>
    <mergeCell ref="AG174:AH174"/>
    <mergeCell ref="B100:W100"/>
    <mergeCell ref="AI176:AJ176"/>
    <mergeCell ref="B110:D110"/>
    <mergeCell ref="M110:O110"/>
    <mergeCell ref="B61:W61"/>
    <mergeCell ref="M101:W101"/>
    <mergeCell ref="AL175:AM175"/>
    <mergeCell ref="O192:W192"/>
    <mergeCell ref="X192:Z192"/>
    <mergeCell ref="M180:W181"/>
    <mergeCell ref="M182:O182"/>
    <mergeCell ref="Y183:AH183"/>
    <mergeCell ref="N187:V187"/>
    <mergeCell ref="Y181:AC181"/>
    <mergeCell ref="B147:W147"/>
    <mergeCell ref="B163:W163"/>
    <mergeCell ref="X176:Y176"/>
    <mergeCell ref="AG175:AH175"/>
    <mergeCell ref="X163:AS163"/>
    <mergeCell ref="M164:W164"/>
    <mergeCell ref="X164:AH164"/>
    <mergeCell ref="AI164:AS164"/>
    <mergeCell ref="B164:L164"/>
    <mergeCell ref="X161:Y161"/>
    <mergeCell ref="AI161:AJ161"/>
    <mergeCell ref="AL159:AM159"/>
    <mergeCell ref="AI157:AK157"/>
    <mergeCell ref="M158:N158"/>
    <mergeCell ref="P158:Q158"/>
    <mergeCell ref="AN159:AQ159"/>
    <mergeCell ref="AL160:AM160"/>
    <mergeCell ref="AL176:AM176"/>
    <mergeCell ref="B177:C177"/>
    <mergeCell ref="M177:N177"/>
    <mergeCell ref="X177:Y177"/>
    <mergeCell ref="AI177:AJ177"/>
    <mergeCell ref="A99:AS99"/>
    <mergeCell ref="A117:A119"/>
    <mergeCell ref="M117:W118"/>
    <mergeCell ref="B119:D119"/>
    <mergeCell ref="M119:O119"/>
    <mergeCell ref="M129:W130"/>
    <mergeCell ref="A120:A122"/>
    <mergeCell ref="B120:L121"/>
    <mergeCell ref="M120:W121"/>
    <mergeCell ref="B122:D122"/>
    <mergeCell ref="M122:O122"/>
    <mergeCell ref="A135:A137"/>
    <mergeCell ref="B135:L136"/>
    <mergeCell ref="M128:O128"/>
    <mergeCell ref="B129:L130"/>
    <mergeCell ref="M132:W133"/>
    <mergeCell ref="A123:A125"/>
    <mergeCell ref="B125:D125"/>
    <mergeCell ref="M125:O125"/>
    <mergeCell ref="A111:A113"/>
    <mergeCell ref="B111:L112"/>
    <mergeCell ref="M111:W112"/>
    <mergeCell ref="B113:D113"/>
    <mergeCell ref="M113:O113"/>
    <mergeCell ref="B116:D116"/>
    <mergeCell ref="A176:A177"/>
    <mergeCell ref="B176:C176"/>
    <mergeCell ref="E176:F176"/>
    <mergeCell ref="M176:N176"/>
    <mergeCell ref="P176:Q176"/>
    <mergeCell ref="A174:A175"/>
    <mergeCell ref="B170:D170"/>
    <mergeCell ref="M170:O170"/>
    <mergeCell ref="A114:A116"/>
    <mergeCell ref="B114:L115"/>
    <mergeCell ref="M114:W115"/>
    <mergeCell ref="A129:A131"/>
    <mergeCell ref="A132:A134"/>
    <mergeCell ref="B132:L133"/>
    <mergeCell ref="B123:L124"/>
    <mergeCell ref="M123:W124"/>
    <mergeCell ref="B134:D134"/>
    <mergeCell ref="M134:O134"/>
    <mergeCell ref="A102:A104"/>
    <mergeCell ref="B102:L103"/>
    <mergeCell ref="M102:W103"/>
    <mergeCell ref="B104:D104"/>
    <mergeCell ref="M104:O104"/>
    <mergeCell ref="AI175:AJ175"/>
    <mergeCell ref="V175:W175"/>
    <mergeCell ref="X175:Y175"/>
    <mergeCell ref="AA175:AB175"/>
    <mergeCell ref="AC175:AF175"/>
    <mergeCell ref="V174:W174"/>
    <mergeCell ref="X174:Y174"/>
    <mergeCell ref="AA174:AB174"/>
    <mergeCell ref="AC174:AF174"/>
    <mergeCell ref="B105:L106"/>
    <mergeCell ref="M105:W106"/>
    <mergeCell ref="B107:D107"/>
    <mergeCell ref="M107:O107"/>
    <mergeCell ref="R175:U175"/>
    <mergeCell ref="B117:L118"/>
    <mergeCell ref="AI174:AJ174"/>
    <mergeCell ref="M173:O173"/>
    <mergeCell ref="X173:Z173"/>
    <mergeCell ref="AI173:AK173"/>
    <mergeCell ref="AN174:AQ174"/>
    <mergeCell ref="AR174:AS174"/>
    <mergeCell ref="B175:C175"/>
    <mergeCell ref="E175:F175"/>
    <mergeCell ref="G175:J175"/>
    <mergeCell ref="K175:L175"/>
    <mergeCell ref="M175:N175"/>
    <mergeCell ref="P175:Q175"/>
    <mergeCell ref="R174:U174"/>
    <mergeCell ref="B174:C174"/>
    <mergeCell ref="E174:F174"/>
    <mergeCell ref="G174:J174"/>
    <mergeCell ref="K174:L174"/>
    <mergeCell ref="M174:N174"/>
    <mergeCell ref="P174:Q174"/>
    <mergeCell ref="AN175:AQ175"/>
    <mergeCell ref="AR175:AS175"/>
    <mergeCell ref="AL174:AM174"/>
    <mergeCell ref="AI170:AK170"/>
    <mergeCell ref="A171:A173"/>
    <mergeCell ref="B171:L172"/>
    <mergeCell ref="M171:W172"/>
    <mergeCell ref="X171:AH172"/>
    <mergeCell ref="AI171:AS172"/>
    <mergeCell ref="B173:D173"/>
    <mergeCell ref="M167:O167"/>
    <mergeCell ref="X167:Z167"/>
    <mergeCell ref="AI167:AK167"/>
    <mergeCell ref="B168:L169"/>
    <mergeCell ref="M168:W169"/>
    <mergeCell ref="X168:AH169"/>
    <mergeCell ref="AI168:AS169"/>
    <mergeCell ref="A165:A167"/>
    <mergeCell ref="A168:A170"/>
    <mergeCell ref="B167:D167"/>
    <mergeCell ref="B165:L166"/>
    <mergeCell ref="M165:W166"/>
    <mergeCell ref="X165:AH166"/>
    <mergeCell ref="AI165:AS166"/>
    <mergeCell ref="A160:A161"/>
    <mergeCell ref="B160:C160"/>
    <mergeCell ref="E160:F160"/>
    <mergeCell ref="M160:N160"/>
    <mergeCell ref="P160:Q160"/>
    <mergeCell ref="B161:C161"/>
    <mergeCell ref="M161:N161"/>
    <mergeCell ref="AG159:AH159"/>
    <mergeCell ref="AI159:AJ159"/>
    <mergeCell ref="K159:L159"/>
    <mergeCell ref="X160:Y160"/>
    <mergeCell ref="AA160:AB160"/>
    <mergeCell ref="AI160:AJ160"/>
    <mergeCell ref="AR159:AS159"/>
    <mergeCell ref="M159:N159"/>
    <mergeCell ref="P159:Q159"/>
    <mergeCell ref="R159:U159"/>
    <mergeCell ref="V159:W159"/>
    <mergeCell ref="X159:Y159"/>
    <mergeCell ref="AA159:AB159"/>
    <mergeCell ref="B65:D65"/>
    <mergeCell ref="AN158:AQ158"/>
    <mergeCell ref="AR158:AS158"/>
    <mergeCell ref="AG158:AH158"/>
    <mergeCell ref="AI158:AJ158"/>
    <mergeCell ref="AL158:AM158"/>
    <mergeCell ref="AA158:AB158"/>
    <mergeCell ref="AC158:AF158"/>
    <mergeCell ref="M116:O116"/>
    <mergeCell ref="AC90:AF90"/>
    <mergeCell ref="AG90:AH90"/>
    <mergeCell ref="AI90:AJ90"/>
    <mergeCell ref="AL90:AM90"/>
    <mergeCell ref="AN90:AQ90"/>
    <mergeCell ref="AR90:AS90"/>
    <mergeCell ref="X91:Y91"/>
    <mergeCell ref="AA91:AB91"/>
    <mergeCell ref="X43:Y43"/>
    <mergeCell ref="AA43:AB43"/>
    <mergeCell ref="AI43:AJ43"/>
    <mergeCell ref="AL43:AM43"/>
    <mergeCell ref="X44:Y44"/>
    <mergeCell ref="M65:O65"/>
    <mergeCell ref="B101:L101"/>
    <mergeCell ref="X40:Z40"/>
    <mergeCell ref="AI40:AK40"/>
    <mergeCell ref="AG41:AH41"/>
    <mergeCell ref="AG42:AH42"/>
    <mergeCell ref="K42:L42"/>
    <mergeCell ref="P42:Q42"/>
    <mergeCell ref="R42:U42"/>
    <mergeCell ref="AI62:AS62"/>
    <mergeCell ref="M62:W62"/>
    <mergeCell ref="X62:AH62"/>
    <mergeCell ref="AI66:AS67"/>
    <mergeCell ref="AI68:AK68"/>
    <mergeCell ref="AI44:AJ44"/>
    <mergeCell ref="X65:Z65"/>
    <mergeCell ref="AI65:AK65"/>
    <mergeCell ref="X90:Y90"/>
    <mergeCell ref="AA90:AB90"/>
    <mergeCell ref="AR41:AS41"/>
    <mergeCell ref="AR42:AS42"/>
    <mergeCell ref="AN42:AQ42"/>
    <mergeCell ref="AL41:AM41"/>
    <mergeCell ref="X35:AH36"/>
    <mergeCell ref="AI35:AS36"/>
    <mergeCell ref="X37:Z37"/>
    <mergeCell ref="AI37:AK37"/>
    <mergeCell ref="X38:AH39"/>
    <mergeCell ref="AI38:AS39"/>
    <mergeCell ref="X42:Y42"/>
    <mergeCell ref="AA42:AB42"/>
    <mergeCell ref="AC42:AF42"/>
    <mergeCell ref="AI31:AK31"/>
    <mergeCell ref="X32:AH33"/>
    <mergeCell ref="AI32:AS33"/>
    <mergeCell ref="X34:Z34"/>
    <mergeCell ref="AI34:AK34"/>
    <mergeCell ref="AI25:AK25"/>
    <mergeCell ref="X26:AH27"/>
    <mergeCell ref="AI26:AS27"/>
    <mergeCell ref="X28:Z28"/>
    <mergeCell ref="AI28:AK28"/>
    <mergeCell ref="X29:AH30"/>
    <mergeCell ref="AI29:AS30"/>
    <mergeCell ref="X16:Z16"/>
    <mergeCell ref="AI16:AK16"/>
    <mergeCell ref="X22:Z22"/>
    <mergeCell ref="AI22:AK22"/>
    <mergeCell ref="B22:D22"/>
    <mergeCell ref="R41:U41"/>
    <mergeCell ref="X17:AH18"/>
    <mergeCell ref="X23:AH24"/>
    <mergeCell ref="AI23:AS24"/>
    <mergeCell ref="X25:Z25"/>
    <mergeCell ref="AI17:AS18"/>
    <mergeCell ref="AN41:AQ41"/>
    <mergeCell ref="X41:Y41"/>
    <mergeCell ref="AA41:AB41"/>
    <mergeCell ref="AC41:AF41"/>
    <mergeCell ref="AI41:AJ41"/>
    <mergeCell ref="X20:AH21"/>
    <mergeCell ref="AI20:AS21"/>
    <mergeCell ref="X19:Z19"/>
    <mergeCell ref="AI19:AK19"/>
    <mergeCell ref="K41:L41"/>
    <mergeCell ref="B34:D34"/>
    <mergeCell ref="G41:J41"/>
    <mergeCell ref="X31:Z31"/>
    <mergeCell ref="X12:AS12"/>
    <mergeCell ref="X13:AH13"/>
    <mergeCell ref="AI13:AS13"/>
    <mergeCell ref="X14:AH15"/>
    <mergeCell ref="AI14:AS15"/>
    <mergeCell ref="B13:L13"/>
    <mergeCell ref="M13:W13"/>
    <mergeCell ref="B12:W12"/>
    <mergeCell ref="A26:A28"/>
    <mergeCell ref="B17:L18"/>
    <mergeCell ref="M14:W15"/>
    <mergeCell ref="M17:W18"/>
    <mergeCell ref="A14:A16"/>
    <mergeCell ref="B16:D16"/>
    <mergeCell ref="B14:L15"/>
    <mergeCell ref="A17:A19"/>
    <mergeCell ref="M23:W24"/>
    <mergeCell ref="B26:L27"/>
    <mergeCell ref="A23:A25"/>
    <mergeCell ref="B23:L24"/>
    <mergeCell ref="B20:L21"/>
    <mergeCell ref="B19:D19"/>
    <mergeCell ref="B25:D25"/>
    <mergeCell ref="A20:A22"/>
    <mergeCell ref="A43:A44"/>
    <mergeCell ref="A32:A34"/>
    <mergeCell ref="A29:A31"/>
    <mergeCell ref="B29:L30"/>
    <mergeCell ref="B35:L36"/>
    <mergeCell ref="M29:W30"/>
    <mergeCell ref="B32:L33"/>
    <mergeCell ref="A35:A37"/>
    <mergeCell ref="M32:W33"/>
    <mergeCell ref="B37:D37"/>
    <mergeCell ref="M37:O37"/>
    <mergeCell ref="M40:O40"/>
    <mergeCell ref="E41:F41"/>
    <mergeCell ref="P41:Q41"/>
    <mergeCell ref="P43:Q43"/>
    <mergeCell ref="E42:F42"/>
    <mergeCell ref="M43:N43"/>
    <mergeCell ref="B40:D40"/>
    <mergeCell ref="M34:O34"/>
    <mergeCell ref="A41:A42"/>
    <mergeCell ref="A38:A40"/>
    <mergeCell ref="B38:L39"/>
    <mergeCell ref="M38:W39"/>
    <mergeCell ref="M35:W36"/>
    <mergeCell ref="M19:O19"/>
    <mergeCell ref="M22:O22"/>
    <mergeCell ref="M25:O25"/>
    <mergeCell ref="M28:O28"/>
    <mergeCell ref="M31:O31"/>
    <mergeCell ref="M26:W27"/>
    <mergeCell ref="M20:W21"/>
    <mergeCell ref="B43:C43"/>
    <mergeCell ref="B44:C44"/>
    <mergeCell ref="E43:F43"/>
    <mergeCell ref="M44:N44"/>
    <mergeCell ref="B28:D28"/>
    <mergeCell ref="B31:D31"/>
    <mergeCell ref="M41:N41"/>
    <mergeCell ref="M42:N42"/>
    <mergeCell ref="A105:A107"/>
    <mergeCell ref="A108:A110"/>
    <mergeCell ref="B108:L109"/>
    <mergeCell ref="R158:U158"/>
    <mergeCell ref="V158:W158"/>
    <mergeCell ref="X158:Y158"/>
    <mergeCell ref="B157:D157"/>
    <mergeCell ref="M157:O157"/>
    <mergeCell ref="X157:Z157"/>
    <mergeCell ref="K158:L158"/>
    <mergeCell ref="M108:W109"/>
    <mergeCell ref="M137:O137"/>
    <mergeCell ref="A158:A159"/>
    <mergeCell ref="B158:C158"/>
    <mergeCell ref="E158:F158"/>
    <mergeCell ref="G158:J158"/>
    <mergeCell ref="B159:C159"/>
    <mergeCell ref="E159:F159"/>
    <mergeCell ref="G159:J159"/>
    <mergeCell ref="M154:O154"/>
    <mergeCell ref="X154:Z154"/>
    <mergeCell ref="X132:AH133"/>
    <mergeCell ref="X117:AH118"/>
    <mergeCell ref="AC159:AF159"/>
    <mergeCell ref="A10:AS10"/>
    <mergeCell ref="A11:AS11"/>
    <mergeCell ref="A59:AS59"/>
    <mergeCell ref="A60:AS60"/>
    <mergeCell ref="X61:AS61"/>
    <mergeCell ref="G42:J42"/>
    <mergeCell ref="B41:C41"/>
    <mergeCell ref="A66:A68"/>
    <mergeCell ref="B66:L67"/>
    <mergeCell ref="M66:W67"/>
    <mergeCell ref="X66:AH67"/>
    <mergeCell ref="B68:D68"/>
    <mergeCell ref="M68:O68"/>
    <mergeCell ref="X68:Z68"/>
    <mergeCell ref="B62:L62"/>
    <mergeCell ref="A63:A65"/>
    <mergeCell ref="B63:L64"/>
    <mergeCell ref="M63:W64"/>
    <mergeCell ref="X63:AH64"/>
    <mergeCell ref="AI63:AS64"/>
    <mergeCell ref="AI42:AJ42"/>
    <mergeCell ref="AL42:AM42"/>
    <mergeCell ref="B42:C42"/>
    <mergeCell ref="M16:O16"/>
    <mergeCell ref="A69:A71"/>
    <mergeCell ref="B69:L70"/>
    <mergeCell ref="M69:W70"/>
    <mergeCell ref="X69:AH70"/>
    <mergeCell ref="AI69:AS70"/>
    <mergeCell ref="B71:D71"/>
    <mergeCell ref="M71:O71"/>
    <mergeCell ref="X71:Z71"/>
    <mergeCell ref="AI71:AK71"/>
    <mergeCell ref="A72:A74"/>
    <mergeCell ref="B72:L73"/>
    <mergeCell ref="M72:W73"/>
    <mergeCell ref="X72:AH73"/>
    <mergeCell ref="AI72:AS73"/>
    <mergeCell ref="B74:D74"/>
    <mergeCell ref="M74:O74"/>
    <mergeCell ref="X74:Z74"/>
    <mergeCell ref="AI74:AK74"/>
    <mergeCell ref="A75:A77"/>
    <mergeCell ref="B75:L76"/>
    <mergeCell ref="M75:W76"/>
    <mergeCell ref="X75:AH76"/>
    <mergeCell ref="AI75:AS76"/>
    <mergeCell ref="B77:D77"/>
    <mergeCell ref="M77:O77"/>
    <mergeCell ref="X77:Z77"/>
    <mergeCell ref="AI77:AK77"/>
    <mergeCell ref="A78:A80"/>
    <mergeCell ref="B78:L79"/>
    <mergeCell ref="M78:W79"/>
    <mergeCell ref="X78:AH79"/>
    <mergeCell ref="AI78:AS79"/>
    <mergeCell ref="B80:D80"/>
    <mergeCell ref="M80:O80"/>
    <mergeCell ref="X80:Z80"/>
    <mergeCell ref="AI80:AK80"/>
    <mergeCell ref="A81:A83"/>
    <mergeCell ref="B81:L82"/>
    <mergeCell ref="M81:W82"/>
    <mergeCell ref="X81:AH82"/>
    <mergeCell ref="AI81:AS82"/>
    <mergeCell ref="B83:D83"/>
    <mergeCell ref="M83:O83"/>
    <mergeCell ref="X83:Z83"/>
    <mergeCell ref="AI83:AK83"/>
    <mergeCell ref="A84:A86"/>
    <mergeCell ref="B84:L85"/>
    <mergeCell ref="M84:W85"/>
    <mergeCell ref="X84:AH85"/>
    <mergeCell ref="AI84:AS85"/>
    <mergeCell ref="B86:D86"/>
    <mergeCell ref="M86:O86"/>
    <mergeCell ref="X86:Z86"/>
    <mergeCell ref="AI86:AK86"/>
    <mergeCell ref="A87:A89"/>
    <mergeCell ref="B87:L88"/>
    <mergeCell ref="M87:W88"/>
    <mergeCell ref="X87:AH88"/>
    <mergeCell ref="AI87:AS88"/>
    <mergeCell ref="B89:D89"/>
    <mergeCell ref="M89:O89"/>
    <mergeCell ref="X89:Z89"/>
    <mergeCell ref="AI89:AK89"/>
    <mergeCell ref="M90:N90"/>
    <mergeCell ref="P90:Q90"/>
    <mergeCell ref="R90:U90"/>
    <mergeCell ref="V90:W90"/>
    <mergeCell ref="B91:C91"/>
    <mergeCell ref="E91:F91"/>
    <mergeCell ref="G91:J91"/>
    <mergeCell ref="K91:L91"/>
    <mergeCell ref="M91:N91"/>
    <mergeCell ref="P91:Q91"/>
    <mergeCell ref="R91:U91"/>
    <mergeCell ref="V91:W91"/>
    <mergeCell ref="AC91:AF91"/>
    <mergeCell ref="AG91:AH91"/>
    <mergeCell ref="AI91:AJ91"/>
    <mergeCell ref="AL91:AM91"/>
    <mergeCell ref="AN91:AQ91"/>
    <mergeCell ref="AR91:AS91"/>
    <mergeCell ref="A92:A93"/>
    <mergeCell ref="B92:C92"/>
    <mergeCell ref="E92:F92"/>
    <mergeCell ref="M92:N92"/>
    <mergeCell ref="P92:Q92"/>
    <mergeCell ref="X92:Y92"/>
    <mergeCell ref="AA92:AB92"/>
    <mergeCell ref="AI92:AJ92"/>
    <mergeCell ref="AL92:AM92"/>
    <mergeCell ref="B93:C93"/>
    <mergeCell ref="M93:N93"/>
    <mergeCell ref="X93:Y93"/>
    <mergeCell ref="AI93:AJ93"/>
    <mergeCell ref="A90:A91"/>
    <mergeCell ref="B90:C90"/>
    <mergeCell ref="E90:F90"/>
    <mergeCell ref="G90:J90"/>
    <mergeCell ref="K90:L90"/>
    <mergeCell ref="AI154:AK154"/>
    <mergeCell ref="A155:A157"/>
    <mergeCell ref="B155:L156"/>
    <mergeCell ref="M155:W156"/>
    <mergeCell ref="X155:AH156"/>
    <mergeCell ref="AI155:AS156"/>
    <mergeCell ref="X105:AH106"/>
    <mergeCell ref="AI105:AS106"/>
    <mergeCell ref="X107:Z107"/>
    <mergeCell ref="AI151:AK151"/>
    <mergeCell ref="A152:A154"/>
    <mergeCell ref="B152:L153"/>
    <mergeCell ref="M152:W153"/>
    <mergeCell ref="X152:AH153"/>
    <mergeCell ref="AI152:AS153"/>
    <mergeCell ref="B154:D154"/>
    <mergeCell ref="AI117:AS118"/>
    <mergeCell ref="X119:Z119"/>
    <mergeCell ref="AI119:AK119"/>
    <mergeCell ref="X120:AH121"/>
    <mergeCell ref="AI120:AS121"/>
    <mergeCell ref="X129:AH130"/>
    <mergeCell ref="AI129:AS130"/>
    <mergeCell ref="X122:Z122"/>
    <mergeCell ref="X104:Z104"/>
    <mergeCell ref="AI104:AK104"/>
    <mergeCell ref="AI116:AK116"/>
    <mergeCell ref="AI107:AK107"/>
    <mergeCell ref="X108:AH109"/>
    <mergeCell ref="AI108:AS109"/>
    <mergeCell ref="X110:Z110"/>
    <mergeCell ref="AI110:AK110"/>
    <mergeCell ref="X111:AH112"/>
    <mergeCell ref="AI111:AS112"/>
    <mergeCell ref="X113:Z113"/>
    <mergeCell ref="AI113:AK113"/>
    <mergeCell ref="X114:AH115"/>
    <mergeCell ref="AI114:AS115"/>
    <mergeCell ref="X116:Z116"/>
    <mergeCell ref="AI135:AS136"/>
    <mergeCell ref="M151:O151"/>
    <mergeCell ref="X151:Z151"/>
    <mergeCell ref="X137:Z137"/>
    <mergeCell ref="AI137:AK137"/>
    <mergeCell ref="Q140:AJ140"/>
    <mergeCell ref="A145:AS145"/>
    <mergeCell ref="X147:AS147"/>
    <mergeCell ref="B148:L148"/>
    <mergeCell ref="B137:D137"/>
    <mergeCell ref="A149:A151"/>
    <mergeCell ref="B149:L150"/>
    <mergeCell ref="M149:W150"/>
    <mergeCell ref="X149:AH150"/>
    <mergeCell ref="AI149:AS150"/>
    <mergeCell ref="B151:D151"/>
    <mergeCell ref="M148:W148"/>
    <mergeCell ref="X135:AH136"/>
    <mergeCell ref="X148:AH148"/>
    <mergeCell ref="AI148:AS148"/>
    <mergeCell ref="A146:AS146"/>
    <mergeCell ref="A98:AS98"/>
    <mergeCell ref="X100:AS100"/>
    <mergeCell ref="A126:A128"/>
    <mergeCell ref="B126:L127"/>
    <mergeCell ref="M126:W127"/>
    <mergeCell ref="B128:D128"/>
    <mergeCell ref="X128:Z128"/>
    <mergeCell ref="AI132:AS133"/>
    <mergeCell ref="X134:Z134"/>
    <mergeCell ref="AI134:AK134"/>
    <mergeCell ref="AI122:AK122"/>
    <mergeCell ref="X123:AH124"/>
    <mergeCell ref="AI123:AS124"/>
    <mergeCell ref="X125:Z125"/>
    <mergeCell ref="AI125:AK125"/>
    <mergeCell ref="X126:AH127"/>
    <mergeCell ref="AI126:AS127"/>
    <mergeCell ref="X131:Z131"/>
    <mergeCell ref="AI131:AK131"/>
    <mergeCell ref="AI128:AK128"/>
    <mergeCell ref="X101:AH101"/>
    <mergeCell ref="AI101:AS101"/>
    <mergeCell ref="X102:AH103"/>
    <mergeCell ref="AI102:AS103"/>
  </mergeCells>
  <phoneticPr fontId="0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58" orientation="landscape" r:id="rId1"/>
  <headerFooter alignWithMargins="0">
    <oddHeader xml:space="preserve">&amp;R
</oddHeader>
  </headerFooter>
  <rowBreaks count="4" manualBreakCount="4">
    <brk id="47" max="44" man="1"/>
    <brk id="96" max="44" man="1"/>
    <brk id="143" max="44" man="1"/>
    <brk id="197" max="22" man="1"/>
  </rowBreaks>
  <ignoredErrors>
    <ignoredError sqref="G44:J44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8"/>
  <sheetViews>
    <sheetView topLeftCell="A4" workbookViewId="0">
      <selection activeCell="D19" sqref="D19"/>
    </sheetView>
  </sheetViews>
  <sheetFormatPr defaultRowHeight="12.75" x14ac:dyDescent="0.2"/>
  <cols>
    <col min="1" max="1" width="25.5703125" customWidth="1"/>
    <col min="2" max="6" width="13.7109375" customWidth="1"/>
  </cols>
  <sheetData>
    <row r="9" spans="1:6" ht="45" customHeight="1" x14ac:dyDescent="0.2">
      <c r="A9" s="299"/>
      <c r="B9" s="184" t="s">
        <v>319</v>
      </c>
      <c r="C9" s="184" t="s">
        <v>320</v>
      </c>
      <c r="D9" s="184" t="s">
        <v>321</v>
      </c>
      <c r="E9" s="184" t="s">
        <v>322</v>
      </c>
      <c r="F9" s="183" t="s">
        <v>331</v>
      </c>
    </row>
    <row r="10" spans="1:6" ht="20.100000000000001" customHeight="1" x14ac:dyDescent="0.2">
      <c r="A10" s="299"/>
      <c r="B10" s="297" t="s">
        <v>332</v>
      </c>
      <c r="C10" s="298"/>
      <c r="D10" s="298"/>
      <c r="E10" s="298"/>
      <c r="F10" s="298"/>
    </row>
    <row r="11" spans="1:6" ht="20.100000000000001" customHeight="1" x14ac:dyDescent="0.2">
      <c r="A11" s="132" t="s">
        <v>211</v>
      </c>
      <c r="B11" s="133">
        <f>SUM(Centralizator!$P$9:$P$26)</f>
        <v>357</v>
      </c>
      <c r="C11" s="133">
        <f>SUM(Centralizator!$P$27:$P$44)</f>
        <v>378</v>
      </c>
      <c r="D11" s="133">
        <f>SUM(Centralizator!$P$45:$P$62)</f>
        <v>378</v>
      </c>
      <c r="E11" s="133">
        <f>SUM(Centralizator!$P$63:$P$80)</f>
        <v>280</v>
      </c>
      <c r="F11" s="133">
        <f>SUM(B11:E11)</f>
        <v>1393</v>
      </c>
    </row>
    <row r="12" spans="1:6" ht="20.100000000000001" customHeight="1" x14ac:dyDescent="0.2">
      <c r="A12" s="132" t="s">
        <v>212</v>
      </c>
      <c r="B12" s="133">
        <f>SUM(Centralizator!$Q$9:$S$26)</f>
        <v>413</v>
      </c>
      <c r="C12" s="133">
        <f>SUM(Centralizator!$Q$27:$S$44)</f>
        <v>378</v>
      </c>
      <c r="D12" s="133">
        <f>SUM(Centralizator!$Q$45:$S$62)</f>
        <v>350</v>
      </c>
      <c r="E12" s="133">
        <f>SUM(Centralizator!$Q$63:$S$80)-Centralizator!S76</f>
        <v>266</v>
      </c>
      <c r="F12" s="133">
        <f>SUM(B12:E12)</f>
        <v>1407</v>
      </c>
    </row>
    <row r="13" spans="1:6" ht="20.100000000000001" customHeight="1" x14ac:dyDescent="0.2">
      <c r="A13" s="132" t="s">
        <v>333</v>
      </c>
      <c r="B13" s="140"/>
      <c r="C13" s="140">
        <v>40</v>
      </c>
      <c r="D13" s="140">
        <v>150</v>
      </c>
      <c r="E13" s="140">
        <v>52</v>
      </c>
      <c r="F13" s="133">
        <f>SUM(B13:E13)</f>
        <v>242</v>
      </c>
    </row>
    <row r="14" spans="1:6" ht="20.100000000000001" customHeight="1" x14ac:dyDescent="0.2">
      <c r="A14" s="132" t="s">
        <v>334</v>
      </c>
      <c r="B14" s="133"/>
      <c r="C14" s="133"/>
      <c r="D14" s="133"/>
      <c r="E14" s="133">
        <f>Centralizator!S76-E13</f>
        <v>130</v>
      </c>
      <c r="F14" s="133">
        <f>SUM(B14:E14)</f>
        <v>130</v>
      </c>
    </row>
    <row r="15" spans="1:6" ht="20.100000000000001" customHeight="1" x14ac:dyDescent="0.2">
      <c r="A15" s="132" t="s">
        <v>228</v>
      </c>
      <c r="B15" s="133">
        <f>B11+B12+B14</f>
        <v>770</v>
      </c>
      <c r="C15" s="133">
        <f>C11+C12+C14</f>
        <v>756</v>
      </c>
      <c r="D15" s="133">
        <f>D11+D12+D14</f>
        <v>728</v>
      </c>
      <c r="E15" s="133">
        <f>E11+E12+E14+E13</f>
        <v>728</v>
      </c>
      <c r="F15" s="133">
        <f>SUM(B15:E15)</f>
        <v>2982</v>
      </c>
    </row>
    <row r="16" spans="1:6" ht="20.100000000000001" customHeight="1" x14ac:dyDescent="0.2">
      <c r="A16" s="129"/>
      <c r="B16" s="297" t="s">
        <v>335</v>
      </c>
      <c r="C16" s="298"/>
      <c r="D16" s="298"/>
      <c r="E16" s="298"/>
      <c r="F16" s="298"/>
    </row>
    <row r="17" spans="1:6" ht="20.100000000000001" customHeight="1" x14ac:dyDescent="0.2">
      <c r="A17" s="132" t="s">
        <v>211</v>
      </c>
      <c r="B17" s="133">
        <f>SUM(Centralizator!$P$81:$P$86)</f>
        <v>56</v>
      </c>
      <c r="C17" s="133">
        <f>SUM(Centralizator!$P$87:$P$92)</f>
        <v>84</v>
      </c>
      <c r="D17" s="133">
        <f>SUM(Centralizator!$P$93:$P$98)</f>
        <v>14</v>
      </c>
      <c r="E17" s="133">
        <f>SUM(Centralizator!$P$99:$P$104)</f>
        <v>0</v>
      </c>
      <c r="F17" s="133">
        <f>SUM(B17:E17)</f>
        <v>154</v>
      </c>
    </row>
    <row r="18" spans="1:6" ht="20.100000000000001" customHeight="1" x14ac:dyDescent="0.2">
      <c r="A18" s="132" t="s">
        <v>212</v>
      </c>
      <c r="B18" s="133">
        <f>SUM(Centralizator!$Q$81:$S$86)</f>
        <v>84</v>
      </c>
      <c r="C18" s="133">
        <f>SUM(Centralizator!$Q$87:$S$92)</f>
        <v>112</v>
      </c>
      <c r="D18" s="133">
        <f>SUM(Centralizator!$Q$93:$S$98)</f>
        <v>70</v>
      </c>
      <c r="E18" s="133">
        <f>SUM(Centralizator!$Q$99:$S$104)</f>
        <v>28</v>
      </c>
      <c r="F18" s="133">
        <f>SUM(B18:E18)</f>
        <v>294</v>
      </c>
    </row>
    <row r="19" spans="1:6" ht="20.100000000000001" customHeight="1" x14ac:dyDescent="0.2">
      <c r="A19" s="132" t="s">
        <v>333</v>
      </c>
      <c r="B19" s="140"/>
      <c r="C19" s="140"/>
      <c r="D19" s="140">
        <v>84</v>
      </c>
      <c r="E19" s="140"/>
      <c r="F19" s="133">
        <f>SUM(B19:E19)</f>
        <v>84</v>
      </c>
    </row>
    <row r="20" spans="1:6" ht="20.100000000000001" customHeight="1" x14ac:dyDescent="0.2">
      <c r="A20" s="132" t="s">
        <v>228</v>
      </c>
      <c r="B20" s="133">
        <f>B17+B18</f>
        <v>140</v>
      </c>
      <c r="C20" s="133">
        <f>C17+C18</f>
        <v>196</v>
      </c>
      <c r="D20" s="133">
        <f>D17+D18</f>
        <v>84</v>
      </c>
      <c r="E20" s="133">
        <f>E17+E18</f>
        <v>28</v>
      </c>
      <c r="F20" s="133">
        <f>SUM(B20:E20)</f>
        <v>448</v>
      </c>
    </row>
    <row r="27" spans="1:6" ht="45" customHeight="1" x14ac:dyDescent="0.2">
      <c r="A27" s="299"/>
      <c r="B27" s="184" t="s">
        <v>319</v>
      </c>
      <c r="C27" s="184" t="s">
        <v>320</v>
      </c>
      <c r="D27" s="184" t="s">
        <v>321</v>
      </c>
      <c r="E27" s="184" t="s">
        <v>322</v>
      </c>
      <c r="F27" s="183" t="s">
        <v>331</v>
      </c>
    </row>
    <row r="28" spans="1:6" ht="20.100000000000001" customHeight="1" x14ac:dyDescent="0.2">
      <c r="A28" s="299"/>
      <c r="B28" s="297" t="s">
        <v>332</v>
      </c>
      <c r="C28" s="298"/>
      <c r="D28" s="298"/>
      <c r="E28" s="298"/>
      <c r="F28" s="298"/>
    </row>
    <row r="29" spans="1:6" ht="20.100000000000001" customHeight="1" x14ac:dyDescent="0.2">
      <c r="A29" s="132" t="s">
        <v>211</v>
      </c>
      <c r="B29" s="139">
        <f t="shared" ref="B29:F31" si="0">B11/28</f>
        <v>12.75</v>
      </c>
      <c r="C29" s="139">
        <f t="shared" si="0"/>
        <v>13.5</v>
      </c>
      <c r="D29" s="139">
        <f t="shared" si="0"/>
        <v>13.5</v>
      </c>
      <c r="E29" s="139">
        <f t="shared" si="0"/>
        <v>10</v>
      </c>
      <c r="F29" s="139">
        <f t="shared" si="0"/>
        <v>49.75</v>
      </c>
    </row>
    <row r="30" spans="1:6" ht="20.100000000000001" customHeight="1" x14ac:dyDescent="0.2">
      <c r="A30" s="132" t="s">
        <v>212</v>
      </c>
      <c r="B30" s="139">
        <f t="shared" si="0"/>
        <v>14.75</v>
      </c>
      <c r="C30" s="139">
        <f t="shared" si="0"/>
        <v>13.5</v>
      </c>
      <c r="D30" s="139">
        <f t="shared" si="0"/>
        <v>12.5</v>
      </c>
      <c r="E30" s="139">
        <f t="shared" si="0"/>
        <v>9.5</v>
      </c>
      <c r="F30" s="139">
        <f t="shared" si="0"/>
        <v>50.25</v>
      </c>
    </row>
    <row r="31" spans="1:6" ht="20.100000000000001" customHeight="1" x14ac:dyDescent="0.2">
      <c r="A31" s="132" t="s">
        <v>333</v>
      </c>
      <c r="B31" s="139">
        <f t="shared" si="0"/>
        <v>0</v>
      </c>
      <c r="C31" s="139">
        <f t="shared" si="0"/>
        <v>1.4285714285714286</v>
      </c>
      <c r="D31" s="139">
        <f t="shared" si="0"/>
        <v>5.3571428571428568</v>
      </c>
      <c r="E31" s="139">
        <f t="shared" si="0"/>
        <v>1.8571428571428572</v>
      </c>
      <c r="F31" s="139">
        <f t="shared" si="0"/>
        <v>8.6428571428571423</v>
      </c>
    </row>
    <row r="32" spans="1:6" ht="20.100000000000001" customHeight="1" x14ac:dyDescent="0.2">
      <c r="A32" s="132" t="s">
        <v>334</v>
      </c>
      <c r="B32" s="133"/>
      <c r="C32" s="133"/>
      <c r="D32" s="133"/>
      <c r="E32" s="139">
        <f>E14/28</f>
        <v>4.6428571428571432</v>
      </c>
      <c r="F32" s="139">
        <f>F14/28</f>
        <v>4.6428571428571432</v>
      </c>
    </row>
    <row r="33" spans="1:6" ht="20.100000000000001" customHeight="1" x14ac:dyDescent="0.2">
      <c r="A33" s="132" t="s">
        <v>228</v>
      </c>
      <c r="B33" s="139">
        <f>B15/28</f>
        <v>27.5</v>
      </c>
      <c r="C33" s="139">
        <f>C15/28</f>
        <v>27</v>
      </c>
      <c r="D33" s="139">
        <f>D15/28</f>
        <v>26</v>
      </c>
      <c r="E33" s="139">
        <f>E15/28</f>
        <v>26</v>
      </c>
      <c r="F33" s="139">
        <f>F15/28</f>
        <v>106.5</v>
      </c>
    </row>
    <row r="34" spans="1:6" ht="20.100000000000001" customHeight="1" x14ac:dyDescent="0.2">
      <c r="A34" s="129"/>
      <c r="B34" s="297" t="s">
        <v>335</v>
      </c>
      <c r="C34" s="298"/>
      <c r="D34" s="298"/>
      <c r="E34" s="298"/>
      <c r="F34" s="298"/>
    </row>
    <row r="35" spans="1:6" ht="20.100000000000001" customHeight="1" x14ac:dyDescent="0.2">
      <c r="A35" s="132" t="s">
        <v>211</v>
      </c>
      <c r="B35" s="139">
        <f t="shared" ref="B35:F38" si="1">B17/28</f>
        <v>2</v>
      </c>
      <c r="C35" s="139">
        <f t="shared" si="1"/>
        <v>3</v>
      </c>
      <c r="D35" s="139">
        <f t="shared" si="1"/>
        <v>0.5</v>
      </c>
      <c r="E35" s="139">
        <f t="shared" si="1"/>
        <v>0</v>
      </c>
      <c r="F35" s="139">
        <f t="shared" si="1"/>
        <v>5.5</v>
      </c>
    </row>
    <row r="36" spans="1:6" ht="20.100000000000001" customHeight="1" x14ac:dyDescent="0.2">
      <c r="A36" s="132" t="s">
        <v>212</v>
      </c>
      <c r="B36" s="139">
        <f t="shared" si="1"/>
        <v>3</v>
      </c>
      <c r="C36" s="139">
        <f t="shared" si="1"/>
        <v>4</v>
      </c>
      <c r="D36" s="139">
        <f t="shared" si="1"/>
        <v>2.5</v>
      </c>
      <c r="E36" s="139">
        <f t="shared" si="1"/>
        <v>1</v>
      </c>
      <c r="F36" s="139">
        <f t="shared" si="1"/>
        <v>10.5</v>
      </c>
    </row>
    <row r="37" spans="1:6" ht="20.100000000000001" customHeight="1" x14ac:dyDescent="0.2">
      <c r="A37" s="132" t="s">
        <v>333</v>
      </c>
      <c r="B37" s="139">
        <f t="shared" si="1"/>
        <v>0</v>
      </c>
      <c r="C37" s="139">
        <f t="shared" si="1"/>
        <v>0</v>
      </c>
      <c r="D37" s="139">
        <f t="shared" si="1"/>
        <v>3</v>
      </c>
      <c r="E37" s="139">
        <f t="shared" si="1"/>
        <v>0</v>
      </c>
      <c r="F37" s="139">
        <f t="shared" si="1"/>
        <v>3</v>
      </c>
    </row>
    <row r="38" spans="1:6" ht="20.100000000000001" customHeight="1" x14ac:dyDescent="0.2">
      <c r="A38" s="132" t="s">
        <v>228</v>
      </c>
      <c r="B38" s="139">
        <f t="shared" si="1"/>
        <v>5</v>
      </c>
      <c r="C38" s="139">
        <f t="shared" si="1"/>
        <v>7</v>
      </c>
      <c r="D38" s="139">
        <f t="shared" si="1"/>
        <v>3</v>
      </c>
      <c r="E38" s="139">
        <f t="shared" si="1"/>
        <v>1</v>
      </c>
      <c r="F38" s="139">
        <f t="shared" si="1"/>
        <v>16</v>
      </c>
    </row>
  </sheetData>
  <mergeCells count="6">
    <mergeCell ref="B34:F34"/>
    <mergeCell ref="A9:A10"/>
    <mergeCell ref="B10:F10"/>
    <mergeCell ref="B16:F16"/>
    <mergeCell ref="A27:A28"/>
    <mergeCell ref="B28:F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B104"/>
  <sheetViews>
    <sheetView topLeftCell="A34" workbookViewId="0">
      <selection activeCell="R6" sqref="R6"/>
    </sheetView>
  </sheetViews>
  <sheetFormatPr defaultRowHeight="12.75" x14ac:dyDescent="0.2"/>
  <cols>
    <col min="1" max="1" width="6.42578125" customWidth="1"/>
    <col min="2" max="2" width="7.42578125" customWidth="1"/>
    <col min="3" max="3" width="29.85546875" customWidth="1"/>
    <col min="4" max="4" width="26.28515625" customWidth="1"/>
    <col min="5" max="5" width="28.140625" customWidth="1"/>
    <col min="6" max="6" width="6.85546875" customWidth="1"/>
    <col min="7" max="7" width="6.42578125" customWidth="1"/>
    <col min="8" max="8" width="19.140625" customWidth="1"/>
    <col min="9" max="9" width="5.85546875" customWidth="1"/>
    <col min="10" max="10" width="6.7109375" customWidth="1"/>
    <col min="11" max="11" width="7.140625" customWidth="1"/>
    <col min="12" max="12" width="18.140625" customWidth="1"/>
    <col min="13" max="13" width="5.5703125" customWidth="1"/>
    <col min="14" max="14" width="9.140625" style="95" customWidth="1"/>
    <col min="15" max="15" width="9.140625" style="95"/>
    <col min="21" max="28" width="9.140625" style="95"/>
  </cols>
  <sheetData>
    <row r="7" spans="1:28" x14ac:dyDescent="0.2">
      <c r="A7" s="93"/>
      <c r="B7" s="93"/>
      <c r="C7" s="93"/>
      <c r="D7" s="93"/>
      <c r="E7" s="93"/>
      <c r="F7" s="279" t="s">
        <v>211</v>
      </c>
      <c r="G7" s="279"/>
      <c r="H7" s="279"/>
      <c r="I7" s="182"/>
      <c r="J7" s="279" t="s">
        <v>212</v>
      </c>
      <c r="K7" s="279"/>
      <c r="L7" s="279"/>
      <c r="M7" s="99"/>
      <c r="N7" s="94"/>
      <c r="O7" s="94"/>
      <c r="P7" s="93"/>
      <c r="Q7" s="93"/>
      <c r="R7" s="93"/>
      <c r="S7" s="93"/>
      <c r="T7" s="93"/>
      <c r="U7" s="94"/>
      <c r="V7" s="94"/>
      <c r="W7" s="94"/>
      <c r="X7" s="94"/>
      <c r="Y7" s="94"/>
      <c r="Z7" s="94"/>
      <c r="AA7" s="94"/>
      <c r="AB7" s="94"/>
    </row>
    <row r="8" spans="1:28" s="92" customFormat="1" x14ac:dyDescent="0.2">
      <c r="A8" s="89" t="s">
        <v>213</v>
      </c>
      <c r="B8" s="89" t="s">
        <v>214</v>
      </c>
      <c r="C8" s="89" t="s">
        <v>215</v>
      </c>
      <c r="D8" s="89" t="s">
        <v>216</v>
      </c>
      <c r="E8" s="89" t="s">
        <v>217</v>
      </c>
      <c r="F8" s="89" t="s">
        <v>218</v>
      </c>
      <c r="G8" s="89" t="s">
        <v>219</v>
      </c>
      <c r="H8" s="89" t="s">
        <v>220</v>
      </c>
      <c r="I8" s="89" t="s">
        <v>221</v>
      </c>
      <c r="J8" s="89" t="s">
        <v>218</v>
      </c>
      <c r="K8" s="89" t="s">
        <v>219</v>
      </c>
      <c r="L8" s="89" t="s">
        <v>220</v>
      </c>
      <c r="M8" s="89" t="s">
        <v>221</v>
      </c>
      <c r="N8" s="89" t="s">
        <v>222</v>
      </c>
      <c r="O8" s="89" t="s">
        <v>223</v>
      </c>
      <c r="P8" s="89" t="s">
        <v>68</v>
      </c>
      <c r="Q8" s="89" t="s">
        <v>224</v>
      </c>
      <c r="R8" s="89" t="s">
        <v>15</v>
      </c>
      <c r="S8" s="89" t="s">
        <v>225</v>
      </c>
      <c r="T8" s="89" t="s">
        <v>226</v>
      </c>
      <c r="U8" s="89" t="s">
        <v>227</v>
      </c>
      <c r="V8" s="90" t="s">
        <v>228</v>
      </c>
      <c r="W8" s="90" t="s">
        <v>68</v>
      </c>
      <c r="X8" s="90" t="s">
        <v>229</v>
      </c>
      <c r="Y8" s="91" t="s">
        <v>228</v>
      </c>
      <c r="Z8" s="91" t="s">
        <v>68</v>
      </c>
      <c r="AA8" s="91" t="s">
        <v>229</v>
      </c>
      <c r="AB8" s="89" t="s">
        <v>230</v>
      </c>
    </row>
    <row r="9" spans="1:28" x14ac:dyDescent="0.2">
      <c r="A9" s="93">
        <f>INT(B9/2+0.51)</f>
        <v>1</v>
      </c>
      <c r="B9" s="93">
        <v>1</v>
      </c>
      <c r="C9" s="93" t="str">
        <f>'Anii_I-IV_TCM'!B$14</f>
        <v>Mathematical Analysis</v>
      </c>
      <c r="D9" s="93"/>
      <c r="E9" s="93"/>
      <c r="F9" s="93" t="s">
        <v>231</v>
      </c>
      <c r="G9" s="93" t="s">
        <v>232</v>
      </c>
      <c r="H9" s="93" t="s">
        <v>233</v>
      </c>
      <c r="I9" s="93"/>
      <c r="J9" s="93" t="s">
        <v>231</v>
      </c>
      <c r="K9" s="93" t="s">
        <v>232</v>
      </c>
      <c r="L9" s="93" t="s">
        <v>233</v>
      </c>
      <c r="M9" s="93"/>
      <c r="N9" s="94" t="str">
        <f>'Anii_I-IV_TCM'!F$16</f>
        <v>E</v>
      </c>
      <c r="O9" s="94">
        <f>'Anii_I-IV_TCM'!E$16</f>
        <v>4</v>
      </c>
      <c r="P9" s="94">
        <f>'Anii_I-IV_TCM'!G$16</f>
        <v>28</v>
      </c>
      <c r="Q9" s="94">
        <f>'Anii_I-IV_TCM'!H$16</f>
        <v>28</v>
      </c>
      <c r="R9" s="94">
        <f>'Anii_I-IV_TCM'!I$16</f>
        <v>0</v>
      </c>
      <c r="S9" s="94">
        <f>'Anii_I-IV_TCM'!J$16</f>
        <v>0</v>
      </c>
      <c r="T9" s="94">
        <f>SUM(P9:S9)</f>
        <v>56</v>
      </c>
      <c r="U9" s="94" t="str">
        <f>'Anii_I-IV_TCM'!K$16</f>
        <v>DF</v>
      </c>
      <c r="V9" s="94">
        <f>T9</f>
        <v>56</v>
      </c>
      <c r="W9" s="94">
        <f>P9</f>
        <v>28</v>
      </c>
      <c r="X9" s="94">
        <f>SUM(Q9:S9)</f>
        <v>28</v>
      </c>
      <c r="Y9" s="94">
        <f>V9/14</f>
        <v>4</v>
      </c>
      <c r="Z9" s="94">
        <f>W9/14</f>
        <v>2</v>
      </c>
      <c r="AA9" s="94">
        <f>X9/14</f>
        <v>2</v>
      </c>
      <c r="AB9" s="96" t="str">
        <f>IF(C9=0,"",IF(D9="","Oblig.","Opt."))</f>
        <v>Oblig.</v>
      </c>
    </row>
    <row r="10" spans="1:28" x14ac:dyDescent="0.2">
      <c r="A10" s="93">
        <f t="shared" ref="A10:A104" si="0">INT(B10/2+0.51)</f>
        <v>1</v>
      </c>
      <c r="B10" s="93">
        <v>1</v>
      </c>
      <c r="C10" s="93" t="str">
        <f>'Anii_I-IV_TCM'!B$17</f>
        <v>Algebra and Geometry</v>
      </c>
      <c r="D10" s="93"/>
      <c r="E10" s="93"/>
      <c r="F10" s="93" t="s">
        <v>231</v>
      </c>
      <c r="G10" s="93" t="s">
        <v>232</v>
      </c>
      <c r="H10" s="93" t="s">
        <v>234</v>
      </c>
      <c r="I10" s="93"/>
      <c r="J10" s="93" t="s">
        <v>231</v>
      </c>
      <c r="K10" s="93" t="s">
        <v>232</v>
      </c>
      <c r="L10" s="93" t="s">
        <v>234</v>
      </c>
      <c r="M10" s="93"/>
      <c r="N10" s="94" t="str">
        <f>'Anii_I-IV_TCM'!F$19</f>
        <v>E</v>
      </c>
      <c r="O10" s="94">
        <f>'Anii_I-IV_TCM'!E$19</f>
        <v>4</v>
      </c>
      <c r="P10" s="94">
        <f>'Anii_I-IV_TCM'!G$19</f>
        <v>28</v>
      </c>
      <c r="Q10" s="94">
        <f>'Anii_I-IV_TCM'!H$19</f>
        <v>28</v>
      </c>
      <c r="R10" s="94">
        <f>'Anii_I-IV_TCM'!I$19</f>
        <v>0</v>
      </c>
      <c r="S10" s="94">
        <f>'Anii_I-IV_TCM'!J$19</f>
        <v>0</v>
      </c>
      <c r="T10" s="94">
        <f t="shared" ref="T10:T73" si="1">SUM(P10:S10)</f>
        <v>56</v>
      </c>
      <c r="U10" s="94" t="str">
        <f>'Anii_I-IV_TCM'!K$19</f>
        <v>DF</v>
      </c>
      <c r="V10" s="94">
        <f t="shared" ref="V10:V73" si="2">T10</f>
        <v>56</v>
      </c>
      <c r="W10" s="94">
        <f t="shared" ref="W10:W73" si="3">P10</f>
        <v>28</v>
      </c>
      <c r="X10" s="94">
        <f t="shared" ref="X10:X73" si="4">SUM(Q10:S10)</f>
        <v>28</v>
      </c>
      <c r="Y10" s="94">
        <f t="shared" ref="Y10:Y73" si="5">V10/14</f>
        <v>4</v>
      </c>
      <c r="Z10" s="94">
        <f t="shared" ref="Z10:Z73" si="6">W10/14</f>
        <v>2</v>
      </c>
      <c r="AA10" s="94">
        <f t="shared" ref="AA10:AA73" si="7">X10/14</f>
        <v>2</v>
      </c>
      <c r="AB10" s="96" t="str">
        <f t="shared" ref="AB10:AB73" si="8">IF(C10=0,"",IF(D10="","Oblig.","Opt."))</f>
        <v>Oblig.</v>
      </c>
    </row>
    <row r="11" spans="1:28" x14ac:dyDescent="0.2">
      <c r="A11" s="93">
        <f t="shared" si="0"/>
        <v>1</v>
      </c>
      <c r="B11" s="93">
        <v>1</v>
      </c>
      <c r="C11" s="93" t="str">
        <f>'Anii_I-IV_TCM'!B$20</f>
        <v>Physics</v>
      </c>
      <c r="D11" s="93"/>
      <c r="E11" s="93"/>
      <c r="F11" s="93" t="s">
        <v>235</v>
      </c>
      <c r="G11" s="93" t="s">
        <v>232</v>
      </c>
      <c r="H11" s="93" t="s">
        <v>236</v>
      </c>
      <c r="I11" s="93"/>
      <c r="J11" s="93" t="s">
        <v>237</v>
      </c>
      <c r="K11" s="93" t="s">
        <v>238</v>
      </c>
      <c r="L11" s="93" t="s">
        <v>239</v>
      </c>
      <c r="M11" s="93"/>
      <c r="N11" s="94" t="str">
        <f>'Anii_I-IV_TCM'!F$22</f>
        <v>E</v>
      </c>
      <c r="O11" s="94">
        <f>'Anii_I-IV_TCM'!E$22</f>
        <v>5</v>
      </c>
      <c r="P11" s="94">
        <f>'Anii_I-IV_TCM'!G$22</f>
        <v>42</v>
      </c>
      <c r="Q11" s="94">
        <f>'Anii_I-IV_TCM'!H$22</f>
        <v>14</v>
      </c>
      <c r="R11" s="94">
        <f>'Anii_I-IV_TCM'!I$22</f>
        <v>14</v>
      </c>
      <c r="S11" s="94">
        <f>'Anii_I-IV_TCM'!J$22</f>
        <v>0</v>
      </c>
      <c r="T11" s="94">
        <f t="shared" si="1"/>
        <v>70</v>
      </c>
      <c r="U11" s="94" t="str">
        <f>'Anii_I-IV_TCM'!K$22</f>
        <v>DF</v>
      </c>
      <c r="V11" s="94">
        <f t="shared" si="2"/>
        <v>70</v>
      </c>
      <c r="W11" s="94">
        <f t="shared" si="3"/>
        <v>42</v>
      </c>
      <c r="X11" s="94">
        <f t="shared" si="4"/>
        <v>28</v>
      </c>
      <c r="Y11" s="94">
        <f t="shared" si="5"/>
        <v>5</v>
      </c>
      <c r="Z11" s="94">
        <f t="shared" si="6"/>
        <v>3</v>
      </c>
      <c r="AA11" s="94">
        <f t="shared" si="7"/>
        <v>2</v>
      </c>
      <c r="AB11" s="96" t="str">
        <f t="shared" si="8"/>
        <v>Oblig.</v>
      </c>
    </row>
    <row r="12" spans="1:28" x14ac:dyDescent="0.2">
      <c r="A12" s="93">
        <f t="shared" si="0"/>
        <v>1</v>
      </c>
      <c r="B12" s="93">
        <v>1</v>
      </c>
      <c r="C12" s="93" t="str">
        <f>'Anii_I-IV_TCM'!B$23</f>
        <v>Computer Programming and Utilization 1</v>
      </c>
      <c r="D12" s="93"/>
      <c r="E12" s="93"/>
      <c r="F12" s="104" t="s">
        <v>240</v>
      </c>
      <c r="G12" s="104" t="s">
        <v>238</v>
      </c>
      <c r="H12" s="104" t="s">
        <v>241</v>
      </c>
      <c r="I12" s="104"/>
      <c r="J12" s="93" t="s">
        <v>237</v>
      </c>
      <c r="K12" s="93" t="s">
        <v>238</v>
      </c>
      <c r="L12" s="93" t="s">
        <v>242</v>
      </c>
      <c r="M12" s="93"/>
      <c r="N12" s="94" t="str">
        <f>'Anii_I-IV_TCM'!F$25</f>
        <v>D</v>
      </c>
      <c r="O12" s="94">
        <f>'Anii_I-IV_TCM'!E$25</f>
        <v>5</v>
      </c>
      <c r="P12" s="94">
        <f>'Anii_I-IV_TCM'!G$25</f>
        <v>28</v>
      </c>
      <c r="Q12" s="94">
        <f>'Anii_I-IV_TCM'!H$25</f>
        <v>0</v>
      </c>
      <c r="R12" s="94">
        <f>'Anii_I-IV_TCM'!I$25</f>
        <v>35</v>
      </c>
      <c r="S12" s="94">
        <f>'Anii_I-IV_TCM'!J$25</f>
        <v>0</v>
      </c>
      <c r="T12" s="94">
        <f t="shared" si="1"/>
        <v>63</v>
      </c>
      <c r="U12" s="94" t="str">
        <f>'Anii_I-IV_TCM'!K$25</f>
        <v>DF</v>
      </c>
      <c r="V12" s="94">
        <f t="shared" si="2"/>
        <v>63</v>
      </c>
      <c r="W12" s="94">
        <f t="shared" si="3"/>
        <v>28</v>
      </c>
      <c r="X12" s="94">
        <f t="shared" si="4"/>
        <v>35</v>
      </c>
      <c r="Y12" s="94">
        <f t="shared" si="5"/>
        <v>4.5</v>
      </c>
      <c r="Z12" s="94">
        <f t="shared" si="6"/>
        <v>2</v>
      </c>
      <c r="AA12" s="94">
        <f t="shared" si="7"/>
        <v>2.5</v>
      </c>
      <c r="AB12" s="96" t="str">
        <f t="shared" si="8"/>
        <v>Oblig.</v>
      </c>
    </row>
    <row r="13" spans="1:28" x14ac:dyDescent="0.2">
      <c r="A13" s="93">
        <f t="shared" si="0"/>
        <v>1</v>
      </c>
      <c r="B13" s="93">
        <v>1</v>
      </c>
      <c r="C13" s="93" t="str">
        <f>'Anii_I-IV_TCM'!B$26</f>
        <v>Descriptive Geometry and Technical Drawing</v>
      </c>
      <c r="D13" s="93"/>
      <c r="E13" s="93"/>
      <c r="F13" s="93" t="s">
        <v>243</v>
      </c>
      <c r="G13" s="93" t="s">
        <v>238</v>
      </c>
      <c r="H13" s="93" t="s">
        <v>244</v>
      </c>
      <c r="I13" s="93"/>
      <c r="J13" s="93" t="s">
        <v>240</v>
      </c>
      <c r="K13" s="93" t="s">
        <v>238</v>
      </c>
      <c r="L13" s="93" t="s">
        <v>245</v>
      </c>
      <c r="M13" s="93"/>
      <c r="N13" s="94" t="str">
        <f>'Anii_I-IV_TCM'!F$28</f>
        <v>D</v>
      </c>
      <c r="O13" s="94">
        <f>'Anii_I-IV_TCM'!E$28</f>
        <v>5</v>
      </c>
      <c r="P13" s="94">
        <f>'Anii_I-IV_TCM'!G$28</f>
        <v>28</v>
      </c>
      <c r="Q13" s="94">
        <f>'Anii_I-IV_TCM'!H$28</f>
        <v>0</v>
      </c>
      <c r="R13" s="94">
        <f>'Anii_I-IV_TCM'!I$28</f>
        <v>35</v>
      </c>
      <c r="S13" s="94">
        <f>'Anii_I-IV_TCM'!J$28</f>
        <v>0</v>
      </c>
      <c r="T13" s="94">
        <f t="shared" si="1"/>
        <v>63</v>
      </c>
      <c r="U13" s="94" t="str">
        <f>'Anii_I-IV_TCM'!K$28</f>
        <v>DF</v>
      </c>
      <c r="V13" s="94">
        <f t="shared" si="2"/>
        <v>63</v>
      </c>
      <c r="W13" s="94">
        <f t="shared" si="3"/>
        <v>28</v>
      </c>
      <c r="X13" s="94">
        <f t="shared" si="4"/>
        <v>35</v>
      </c>
      <c r="Y13" s="94">
        <f t="shared" si="5"/>
        <v>4.5</v>
      </c>
      <c r="Z13" s="94">
        <f t="shared" si="6"/>
        <v>2</v>
      </c>
      <c r="AA13" s="94">
        <f t="shared" si="7"/>
        <v>2.5</v>
      </c>
      <c r="AB13" s="96" t="str">
        <f t="shared" si="8"/>
        <v>Oblig.</v>
      </c>
    </row>
    <row r="14" spans="1:28" x14ac:dyDescent="0.2">
      <c r="A14" s="93">
        <f t="shared" si="0"/>
        <v>1</v>
      </c>
      <c r="B14" s="93">
        <v>1</v>
      </c>
      <c r="C14" s="93" t="str">
        <f>'Anii_I-IV_TCM'!B$29</f>
        <v>General Chemistry</v>
      </c>
      <c r="D14" s="93"/>
      <c r="E14" s="93"/>
      <c r="F14" s="93" t="s">
        <v>237</v>
      </c>
      <c r="G14" s="93" t="s">
        <v>238</v>
      </c>
      <c r="H14" s="93" t="s">
        <v>246</v>
      </c>
      <c r="I14" s="93"/>
      <c r="J14" s="93" t="s">
        <v>237</v>
      </c>
      <c r="K14" s="93" t="s">
        <v>238</v>
      </c>
      <c r="L14" s="93" t="s">
        <v>247</v>
      </c>
      <c r="M14" s="93"/>
      <c r="N14" s="94" t="str">
        <f>'Anii_I-IV_TCM'!F$31</f>
        <v>E</v>
      </c>
      <c r="O14" s="94">
        <f>'Anii_I-IV_TCM'!E$31</f>
        <v>3</v>
      </c>
      <c r="P14" s="94">
        <f>'Anii_I-IV_TCM'!G$31</f>
        <v>28</v>
      </c>
      <c r="Q14" s="94">
        <f>'Anii_I-IV_TCM'!H$31</f>
        <v>0</v>
      </c>
      <c r="R14" s="94">
        <f>'Anii_I-IV_TCM'!I$31</f>
        <v>14</v>
      </c>
      <c r="S14" s="94">
        <f>'Anii_I-IV_TCM'!J$31</f>
        <v>0</v>
      </c>
      <c r="T14" s="94">
        <f t="shared" si="1"/>
        <v>42</v>
      </c>
      <c r="U14" s="94" t="str">
        <f>'Anii_I-IV_TCM'!K$31</f>
        <v>DF</v>
      </c>
      <c r="V14" s="94">
        <f t="shared" si="2"/>
        <v>42</v>
      </c>
      <c r="W14" s="94">
        <f t="shared" si="3"/>
        <v>28</v>
      </c>
      <c r="X14" s="94">
        <f t="shared" si="4"/>
        <v>14</v>
      </c>
      <c r="Y14" s="94">
        <f t="shared" si="5"/>
        <v>3</v>
      </c>
      <c r="Z14" s="94">
        <f t="shared" si="6"/>
        <v>2</v>
      </c>
      <c r="AA14" s="94">
        <f t="shared" si="7"/>
        <v>1</v>
      </c>
      <c r="AB14" s="96" t="str">
        <f t="shared" si="8"/>
        <v>Oblig.</v>
      </c>
    </row>
    <row r="15" spans="1:28" x14ac:dyDescent="0.2">
      <c r="A15" s="93">
        <f t="shared" si="0"/>
        <v>1</v>
      </c>
      <c r="B15" s="93">
        <v>1</v>
      </c>
      <c r="C15" s="93" t="str">
        <f>'Anii_I-IV_TCM'!B$32</f>
        <v>Modern Languages (English, Franch or German)</v>
      </c>
      <c r="D15" s="93"/>
      <c r="E15" s="93"/>
      <c r="F15" s="105" t="s">
        <v>237</v>
      </c>
      <c r="G15" s="105" t="s">
        <v>232</v>
      </c>
      <c r="H15" s="105" t="s">
        <v>248</v>
      </c>
      <c r="I15" s="105"/>
      <c r="J15" s="105" t="s">
        <v>237</v>
      </c>
      <c r="K15" s="105" t="s">
        <v>232</v>
      </c>
      <c r="L15" s="105" t="s">
        <v>249</v>
      </c>
      <c r="M15" s="105"/>
      <c r="N15" s="94" t="str">
        <f>'Anii_I-IV_TCM'!F$34</f>
        <v>D</v>
      </c>
      <c r="O15" s="94">
        <f>'Anii_I-IV_TCM'!E$34</f>
        <v>2</v>
      </c>
      <c r="P15" s="94">
        <f>'Anii_I-IV_TCM'!G$34</f>
        <v>0</v>
      </c>
      <c r="Q15" s="94">
        <f>'Anii_I-IV_TCM'!H$34</f>
        <v>28</v>
      </c>
      <c r="R15" s="94">
        <f>'Anii_I-IV_TCM'!I$34</f>
        <v>0</v>
      </c>
      <c r="S15" s="94">
        <f>'Anii_I-IV_TCM'!J$34</f>
        <v>0</v>
      </c>
      <c r="T15" s="94">
        <f t="shared" si="1"/>
        <v>28</v>
      </c>
      <c r="U15" s="94" t="str">
        <f>'Anii_I-IV_TCM'!K$34</f>
        <v>DC</v>
      </c>
      <c r="V15" s="94">
        <f t="shared" si="2"/>
        <v>28</v>
      </c>
      <c r="W15" s="94">
        <f t="shared" si="3"/>
        <v>0</v>
      </c>
      <c r="X15" s="94">
        <f t="shared" si="4"/>
        <v>28</v>
      </c>
      <c r="Y15" s="94">
        <f t="shared" si="5"/>
        <v>2</v>
      </c>
      <c r="Z15" s="94">
        <f t="shared" si="6"/>
        <v>0</v>
      </c>
      <c r="AA15" s="94">
        <f t="shared" si="7"/>
        <v>2</v>
      </c>
      <c r="AB15" s="96" t="str">
        <f t="shared" si="8"/>
        <v>Oblig.</v>
      </c>
    </row>
    <row r="16" spans="1:28" x14ac:dyDescent="0.2">
      <c r="A16" s="93">
        <f t="shared" si="0"/>
        <v>1</v>
      </c>
      <c r="B16" s="93">
        <v>1</v>
      </c>
      <c r="C16" s="93" t="str">
        <f>'Anii_I-IV_TCM'!B$35</f>
        <v>Sport</v>
      </c>
      <c r="D16" s="93"/>
      <c r="E16" s="93"/>
      <c r="F16" s="105" t="s">
        <v>237</v>
      </c>
      <c r="G16" s="105" t="s">
        <v>232</v>
      </c>
      <c r="H16" s="105" t="s">
        <v>250</v>
      </c>
      <c r="I16" s="105"/>
      <c r="J16" s="105" t="s">
        <v>237</v>
      </c>
      <c r="K16" s="105" t="s">
        <v>232</v>
      </c>
      <c r="L16" s="105" t="s">
        <v>250</v>
      </c>
      <c r="M16" s="105"/>
      <c r="N16" s="94" t="str">
        <f>'Anii_I-IV_TCM'!F$37</f>
        <v>D</v>
      </c>
      <c r="O16" s="94">
        <f>'Anii_I-IV_TCM'!E$37</f>
        <v>2</v>
      </c>
      <c r="P16" s="94">
        <f>'Anii_I-IV_TCM'!G$37</f>
        <v>0</v>
      </c>
      <c r="Q16" s="94">
        <f>'Anii_I-IV_TCM'!H$37</f>
        <v>14</v>
      </c>
      <c r="R16" s="94">
        <f>'Anii_I-IV_TCM'!I$37</f>
        <v>0</v>
      </c>
      <c r="S16" s="94">
        <f>'Anii_I-IV_TCM'!J$37</f>
        <v>0</v>
      </c>
      <c r="T16" s="94">
        <f t="shared" si="1"/>
        <v>14</v>
      </c>
      <c r="U16" s="94" t="str">
        <f>'Anii_I-IV_TCM'!K$37</f>
        <v>DC</v>
      </c>
      <c r="V16" s="94">
        <f t="shared" si="2"/>
        <v>14</v>
      </c>
      <c r="W16" s="94">
        <f t="shared" si="3"/>
        <v>0</v>
      </c>
      <c r="X16" s="94">
        <f t="shared" si="4"/>
        <v>14</v>
      </c>
      <c r="Y16" s="94">
        <f t="shared" si="5"/>
        <v>1</v>
      </c>
      <c r="Z16" s="94">
        <f t="shared" si="6"/>
        <v>0</v>
      </c>
      <c r="AA16" s="94">
        <f t="shared" si="7"/>
        <v>1</v>
      </c>
      <c r="AB16" s="96" t="str">
        <f t="shared" si="8"/>
        <v>Oblig.</v>
      </c>
    </row>
    <row r="17" spans="1:28" x14ac:dyDescent="0.2">
      <c r="A17" s="93">
        <f t="shared" si="0"/>
        <v>1</v>
      </c>
      <c r="B17" s="93">
        <v>1</v>
      </c>
      <c r="C17" s="93">
        <f>'Anii_I-IV_TCM'!B$38</f>
        <v>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>
        <f>'Anii_I-IV_TCM'!F$40</f>
        <v>0</v>
      </c>
      <c r="O17" s="94">
        <f>'Anii_I-IV_TCM'!E$40</f>
        <v>0</v>
      </c>
      <c r="P17" s="94">
        <f>'Anii_I-IV_TCM'!G$40</f>
        <v>0</v>
      </c>
      <c r="Q17" s="94">
        <f>'Anii_I-IV_TCM'!H$40</f>
        <v>0</v>
      </c>
      <c r="R17" s="94">
        <f>'Anii_I-IV_TCM'!I$40</f>
        <v>0</v>
      </c>
      <c r="S17" s="94">
        <f>'Anii_I-IV_TCM'!J$40</f>
        <v>0</v>
      </c>
      <c r="T17" s="94">
        <f t="shared" si="1"/>
        <v>0</v>
      </c>
      <c r="U17" s="94">
        <f>'Anii_I-IV_TCM'!K$40</f>
        <v>0</v>
      </c>
      <c r="V17" s="94">
        <f t="shared" si="2"/>
        <v>0</v>
      </c>
      <c r="W17" s="94">
        <f t="shared" si="3"/>
        <v>0</v>
      </c>
      <c r="X17" s="94">
        <f t="shared" si="4"/>
        <v>0</v>
      </c>
      <c r="Y17" s="94">
        <f t="shared" si="5"/>
        <v>0</v>
      </c>
      <c r="Z17" s="94">
        <f t="shared" si="6"/>
        <v>0</v>
      </c>
      <c r="AA17" s="94">
        <f t="shared" si="7"/>
        <v>0</v>
      </c>
      <c r="AB17" s="96" t="str">
        <f t="shared" si="8"/>
        <v/>
      </c>
    </row>
    <row r="18" spans="1:28" x14ac:dyDescent="0.2">
      <c r="A18" s="93">
        <f t="shared" si="0"/>
        <v>1</v>
      </c>
      <c r="B18" s="93">
        <v>2</v>
      </c>
      <c r="C18" s="93" t="str">
        <f>'Anii_I-IV_TCM'!M$14</f>
        <v>Special Mathematics</v>
      </c>
      <c r="D18" s="93"/>
      <c r="E18" s="93"/>
      <c r="F18" s="93" t="s">
        <v>235</v>
      </c>
      <c r="G18" s="93" t="s">
        <v>232</v>
      </c>
      <c r="H18" s="93" t="s">
        <v>251</v>
      </c>
      <c r="I18" s="93"/>
      <c r="J18" s="93" t="s">
        <v>235</v>
      </c>
      <c r="K18" s="93" t="s">
        <v>232</v>
      </c>
      <c r="L18" s="93" t="s">
        <v>251</v>
      </c>
      <c r="M18" s="93"/>
      <c r="N18" s="94" t="str">
        <f>'Anii_I-IV_TCM'!Q$16</f>
        <v>D</v>
      </c>
      <c r="O18" s="94">
        <f>'Anii_I-IV_TCM'!P$16</f>
        <v>4</v>
      </c>
      <c r="P18" s="94">
        <f>'Anii_I-IV_TCM'!R$16</f>
        <v>28</v>
      </c>
      <c r="Q18" s="94">
        <f>'Anii_I-IV_TCM'!S$16</f>
        <v>14</v>
      </c>
      <c r="R18" s="94">
        <f>'Anii_I-IV_TCM'!T$16</f>
        <v>14</v>
      </c>
      <c r="S18" s="94">
        <f>'Anii_I-IV_TCM'!U$16</f>
        <v>0</v>
      </c>
      <c r="T18" s="94">
        <f t="shared" si="1"/>
        <v>56</v>
      </c>
      <c r="U18" s="94" t="str">
        <f>'Anii_I-IV_TCM'!V$16</f>
        <v>DF</v>
      </c>
      <c r="V18" s="94">
        <f t="shared" si="2"/>
        <v>56</v>
      </c>
      <c r="W18" s="94">
        <f t="shared" si="3"/>
        <v>28</v>
      </c>
      <c r="X18" s="94">
        <f t="shared" si="4"/>
        <v>28</v>
      </c>
      <c r="Y18" s="94">
        <f t="shared" si="5"/>
        <v>4</v>
      </c>
      <c r="Z18" s="94">
        <f t="shared" si="6"/>
        <v>2</v>
      </c>
      <c r="AA18" s="94">
        <f t="shared" si="7"/>
        <v>2</v>
      </c>
      <c r="AB18" s="96" t="str">
        <f t="shared" si="8"/>
        <v>Oblig.</v>
      </c>
    </row>
    <row r="19" spans="1:28" x14ac:dyDescent="0.2">
      <c r="A19" s="93">
        <f t="shared" si="0"/>
        <v>1</v>
      </c>
      <c r="B19" s="93">
        <v>2</v>
      </c>
      <c r="C19" s="93" t="str">
        <f>'Anii_I-IV_TCM'!M$17</f>
        <v>Science of Materials 1</v>
      </c>
      <c r="D19" s="93"/>
      <c r="E19" s="93"/>
      <c r="F19" s="104" t="s">
        <v>243</v>
      </c>
      <c r="G19" s="104" t="s">
        <v>238</v>
      </c>
      <c r="H19" s="104" t="s">
        <v>252</v>
      </c>
      <c r="I19" s="104"/>
      <c r="J19" s="93" t="s">
        <v>237</v>
      </c>
      <c r="K19" s="93" t="s">
        <v>238</v>
      </c>
      <c r="L19" s="93" t="s">
        <v>253</v>
      </c>
      <c r="M19" s="93"/>
      <c r="N19" s="94" t="str">
        <f>'Anii_I-IV_TCM'!Q$19</f>
        <v>E</v>
      </c>
      <c r="O19" s="94">
        <f>'Anii_I-IV_TCM'!P$19</f>
        <v>5</v>
      </c>
      <c r="P19" s="94">
        <f>'Anii_I-IV_TCM'!R$19</f>
        <v>28</v>
      </c>
      <c r="Q19" s="94">
        <f>'Anii_I-IV_TCM'!S$19</f>
        <v>0</v>
      </c>
      <c r="R19" s="94">
        <f>'Anii_I-IV_TCM'!T$19</f>
        <v>28</v>
      </c>
      <c r="S19" s="94">
        <f>'Anii_I-IV_TCM'!U$19</f>
        <v>0</v>
      </c>
      <c r="T19" s="94">
        <f t="shared" si="1"/>
        <v>56</v>
      </c>
      <c r="U19" s="94" t="str">
        <f>'Anii_I-IV_TCM'!V$19</f>
        <v>DD</v>
      </c>
      <c r="V19" s="94">
        <f t="shared" si="2"/>
        <v>56</v>
      </c>
      <c r="W19" s="94">
        <f t="shared" si="3"/>
        <v>28</v>
      </c>
      <c r="X19" s="94">
        <f t="shared" si="4"/>
        <v>28</v>
      </c>
      <c r="Y19" s="94">
        <f t="shared" si="5"/>
        <v>4</v>
      </c>
      <c r="Z19" s="94">
        <f t="shared" si="6"/>
        <v>2</v>
      </c>
      <c r="AA19" s="94">
        <f t="shared" si="7"/>
        <v>2</v>
      </c>
      <c r="AB19" s="96" t="str">
        <f t="shared" si="8"/>
        <v>Oblig.</v>
      </c>
    </row>
    <row r="20" spans="1:28" x14ac:dyDescent="0.2">
      <c r="A20" s="93">
        <f t="shared" si="0"/>
        <v>1</v>
      </c>
      <c r="B20" s="93">
        <v>2</v>
      </c>
      <c r="C20" s="93" t="str">
        <f>'Anii_I-IV_TCM'!M$20</f>
        <v>Fundaments of mechanical engineering</v>
      </c>
      <c r="D20" s="93"/>
      <c r="E20" s="93"/>
      <c r="F20" s="93" t="s">
        <v>243</v>
      </c>
      <c r="G20" s="104" t="s">
        <v>238</v>
      </c>
      <c r="H20" s="93" t="s">
        <v>254</v>
      </c>
      <c r="I20" s="93"/>
      <c r="J20" s="93" t="s">
        <v>237</v>
      </c>
      <c r="K20" s="93" t="s">
        <v>238</v>
      </c>
      <c r="L20" s="93" t="s">
        <v>255</v>
      </c>
      <c r="M20" s="93"/>
      <c r="N20" s="94" t="str">
        <f>'Anii_I-IV_TCM'!Q$22</f>
        <v>E</v>
      </c>
      <c r="O20" s="94">
        <f>'Anii_I-IV_TCM'!P$22</f>
        <v>5</v>
      </c>
      <c r="P20" s="94">
        <f>'Anii_I-IV_TCM'!R$22</f>
        <v>42</v>
      </c>
      <c r="Q20" s="94">
        <f>'Anii_I-IV_TCM'!S$22</f>
        <v>28</v>
      </c>
      <c r="R20" s="94">
        <f>'Anii_I-IV_TCM'!T$22</f>
        <v>0</v>
      </c>
      <c r="S20" s="94">
        <f>'Anii_I-IV_TCM'!U$22</f>
        <v>0</v>
      </c>
      <c r="T20" s="94">
        <f t="shared" si="1"/>
        <v>70</v>
      </c>
      <c r="U20" s="94" t="str">
        <f>'Anii_I-IV_TCM'!V$22</f>
        <v>DD</v>
      </c>
      <c r="V20" s="94">
        <f t="shared" si="2"/>
        <v>70</v>
      </c>
      <c r="W20" s="94">
        <f t="shared" si="3"/>
        <v>42</v>
      </c>
      <c r="X20" s="94">
        <f t="shared" si="4"/>
        <v>28</v>
      </c>
      <c r="Y20" s="94">
        <f t="shared" si="5"/>
        <v>5</v>
      </c>
      <c r="Z20" s="94">
        <f t="shared" si="6"/>
        <v>3</v>
      </c>
      <c r="AA20" s="94">
        <f t="shared" si="7"/>
        <v>2</v>
      </c>
      <c r="AB20" s="96" t="str">
        <f t="shared" si="8"/>
        <v>Oblig.</v>
      </c>
    </row>
    <row r="21" spans="1:28" x14ac:dyDescent="0.2">
      <c r="A21" s="93">
        <f t="shared" si="0"/>
        <v>1</v>
      </c>
      <c r="B21" s="93">
        <v>2</v>
      </c>
      <c r="C21" s="93" t="str">
        <f>'Anii_I-IV_TCM'!M$23</f>
        <v>Technical drawing assisted by computer</v>
      </c>
      <c r="D21" s="93"/>
      <c r="E21" s="93"/>
      <c r="F21" s="93" t="s">
        <v>240</v>
      </c>
      <c r="G21" s="93" t="s">
        <v>238</v>
      </c>
      <c r="H21" s="93" t="s">
        <v>245</v>
      </c>
      <c r="I21" s="93"/>
      <c r="J21" s="93" t="s">
        <v>240</v>
      </c>
      <c r="K21" s="93" t="s">
        <v>238</v>
      </c>
      <c r="L21" s="93" t="s">
        <v>245</v>
      </c>
      <c r="M21" s="93"/>
      <c r="N21" s="94" t="str">
        <f>'Anii_I-IV_TCM'!Q$25</f>
        <v>E</v>
      </c>
      <c r="O21" s="94">
        <f>'Anii_I-IV_TCM'!P$25</f>
        <v>5</v>
      </c>
      <c r="P21" s="94">
        <f>'Anii_I-IV_TCM'!R$25</f>
        <v>28</v>
      </c>
      <c r="Q21" s="94">
        <f>'Anii_I-IV_TCM'!S$25</f>
        <v>0</v>
      </c>
      <c r="R21" s="94">
        <f>'Anii_I-IV_TCM'!T$25</f>
        <v>35</v>
      </c>
      <c r="S21" s="94">
        <f>'Anii_I-IV_TCM'!U$25</f>
        <v>0</v>
      </c>
      <c r="T21" s="94">
        <f t="shared" si="1"/>
        <v>63</v>
      </c>
      <c r="U21" s="94" t="str">
        <f>'Anii_I-IV_TCM'!V$25</f>
        <v>DF</v>
      </c>
      <c r="V21" s="94">
        <f t="shared" si="2"/>
        <v>63</v>
      </c>
      <c r="W21" s="94">
        <f t="shared" si="3"/>
        <v>28</v>
      </c>
      <c r="X21" s="94">
        <f t="shared" si="4"/>
        <v>35</v>
      </c>
      <c r="Y21" s="94">
        <f t="shared" si="5"/>
        <v>4.5</v>
      </c>
      <c r="Z21" s="94">
        <f t="shared" si="6"/>
        <v>2</v>
      </c>
      <c r="AA21" s="94">
        <f t="shared" si="7"/>
        <v>2.5</v>
      </c>
      <c r="AB21" s="96" t="str">
        <f t="shared" si="8"/>
        <v>Oblig.</v>
      </c>
    </row>
    <row r="22" spans="1:28" x14ac:dyDescent="0.2">
      <c r="A22" s="93">
        <f t="shared" si="0"/>
        <v>1</v>
      </c>
      <c r="B22" s="93">
        <v>2</v>
      </c>
      <c r="C22" s="93" t="str">
        <f>'Anii_I-IV_TCM'!M$26</f>
        <v xml:space="preserve">Material Technology </v>
      </c>
      <c r="D22" s="93"/>
      <c r="E22" s="93"/>
      <c r="F22" s="93" t="s">
        <v>240</v>
      </c>
      <c r="G22" s="93" t="s">
        <v>238</v>
      </c>
      <c r="H22" s="93" t="s">
        <v>256</v>
      </c>
      <c r="I22" s="93"/>
      <c r="J22" s="93" t="s">
        <v>240</v>
      </c>
      <c r="K22" s="93" t="s">
        <v>238</v>
      </c>
      <c r="L22" s="93" t="s">
        <v>257</v>
      </c>
      <c r="M22" s="93"/>
      <c r="N22" s="94" t="str">
        <f>'Anii_I-IV_TCM'!Q$28</f>
        <v>E</v>
      </c>
      <c r="O22" s="94">
        <f>'Anii_I-IV_TCM'!P$28</f>
        <v>5</v>
      </c>
      <c r="P22" s="94">
        <f>'Anii_I-IV_TCM'!R$28</f>
        <v>35</v>
      </c>
      <c r="Q22" s="94">
        <f>'Anii_I-IV_TCM'!S$28</f>
        <v>0</v>
      </c>
      <c r="R22" s="94">
        <f>'Anii_I-IV_TCM'!T$28</f>
        <v>28</v>
      </c>
      <c r="S22" s="94">
        <f>'Anii_I-IV_TCM'!U$28</f>
        <v>0</v>
      </c>
      <c r="T22" s="94">
        <f t="shared" si="1"/>
        <v>63</v>
      </c>
      <c r="U22" s="94" t="str">
        <f>'Anii_I-IV_TCM'!V$28</f>
        <v>DD</v>
      </c>
      <c r="V22" s="94">
        <f t="shared" si="2"/>
        <v>63</v>
      </c>
      <c r="W22" s="94">
        <f t="shared" si="3"/>
        <v>35</v>
      </c>
      <c r="X22" s="94">
        <f t="shared" si="4"/>
        <v>28</v>
      </c>
      <c r="Y22" s="94">
        <f t="shared" si="5"/>
        <v>4.5</v>
      </c>
      <c r="Z22" s="94">
        <f t="shared" si="6"/>
        <v>2.5</v>
      </c>
      <c r="AA22" s="94">
        <f t="shared" si="7"/>
        <v>2</v>
      </c>
      <c r="AB22" s="96" t="str">
        <f t="shared" si="8"/>
        <v>Oblig.</v>
      </c>
    </row>
    <row r="23" spans="1:28" x14ac:dyDescent="0.2">
      <c r="A23" s="93">
        <f t="shared" si="0"/>
        <v>1</v>
      </c>
      <c r="B23" s="93">
        <v>2</v>
      </c>
      <c r="C23" s="93" t="str">
        <f>'Anii_I-IV_TCM'!M$29</f>
        <v>Culture and Civilization</v>
      </c>
      <c r="D23" s="93"/>
      <c r="E23" s="93"/>
      <c r="F23" s="120" t="s">
        <v>231</v>
      </c>
      <c r="G23" s="120" t="s">
        <v>232</v>
      </c>
      <c r="H23" s="120" t="s">
        <v>258</v>
      </c>
      <c r="I23" s="120"/>
      <c r="J23" s="120" t="s">
        <v>231</v>
      </c>
      <c r="K23" s="120" t="s">
        <v>232</v>
      </c>
      <c r="L23" s="120" t="s">
        <v>258</v>
      </c>
      <c r="M23" s="120"/>
      <c r="N23" s="94" t="str">
        <f>'Anii_I-IV_TCM'!Q$31</f>
        <v>D</v>
      </c>
      <c r="O23" s="94">
        <f>'Anii_I-IV_TCM'!P$31</f>
        <v>2</v>
      </c>
      <c r="P23" s="94">
        <f>'Anii_I-IV_TCM'!R$31</f>
        <v>14</v>
      </c>
      <c r="Q23" s="94">
        <f>'Anii_I-IV_TCM'!S$31</f>
        <v>14</v>
      </c>
      <c r="R23" s="94">
        <f>'Anii_I-IV_TCM'!T$31</f>
        <v>0</v>
      </c>
      <c r="S23" s="94">
        <f>'Anii_I-IV_TCM'!U$31</f>
        <v>0</v>
      </c>
      <c r="T23" s="94">
        <f t="shared" si="1"/>
        <v>28</v>
      </c>
      <c r="U23" s="94" t="str">
        <f>'Anii_I-IV_TCM'!V$31</f>
        <v>DC</v>
      </c>
      <c r="V23" s="94">
        <f t="shared" si="2"/>
        <v>28</v>
      </c>
      <c r="W23" s="94">
        <f t="shared" si="3"/>
        <v>14</v>
      </c>
      <c r="X23" s="94">
        <f t="shared" si="4"/>
        <v>14</v>
      </c>
      <c r="Y23" s="94">
        <f t="shared" si="5"/>
        <v>2</v>
      </c>
      <c r="Z23" s="94">
        <f t="shared" si="6"/>
        <v>1</v>
      </c>
      <c r="AA23" s="94">
        <f t="shared" si="7"/>
        <v>1</v>
      </c>
      <c r="AB23" s="96" t="str">
        <f t="shared" si="8"/>
        <v>Oblig.</v>
      </c>
    </row>
    <row r="24" spans="1:28" x14ac:dyDescent="0.2">
      <c r="A24" s="93">
        <f t="shared" si="0"/>
        <v>1</v>
      </c>
      <c r="B24" s="93">
        <v>2</v>
      </c>
      <c r="C24" s="93" t="str">
        <f>'Anii_I-IV_TCM'!M$32</f>
        <v>Modern Languages (English, Franch or German)</v>
      </c>
      <c r="D24" s="93"/>
      <c r="E24" s="93"/>
      <c r="F24" s="105" t="s">
        <v>237</v>
      </c>
      <c r="G24" s="105" t="s">
        <v>232</v>
      </c>
      <c r="H24" s="105" t="s">
        <v>259</v>
      </c>
      <c r="I24" s="105"/>
      <c r="J24" s="105" t="s">
        <v>237</v>
      </c>
      <c r="K24" s="105" t="s">
        <v>232</v>
      </c>
      <c r="L24" s="105" t="s">
        <v>249</v>
      </c>
      <c r="M24" s="105"/>
      <c r="N24" s="94" t="str">
        <f>'Anii_I-IV_TCM'!Q$34</f>
        <v>D</v>
      </c>
      <c r="O24" s="94">
        <f>'Anii_I-IV_TCM'!P$34</f>
        <v>2</v>
      </c>
      <c r="P24" s="94">
        <f>'Anii_I-IV_TCM'!R$34</f>
        <v>0</v>
      </c>
      <c r="Q24" s="94">
        <f>'Anii_I-IV_TCM'!S$34</f>
        <v>28</v>
      </c>
      <c r="R24" s="94">
        <f>'Anii_I-IV_TCM'!T$34</f>
        <v>0</v>
      </c>
      <c r="S24" s="94">
        <f>'Anii_I-IV_TCM'!U$34</f>
        <v>0</v>
      </c>
      <c r="T24" s="94">
        <f t="shared" si="1"/>
        <v>28</v>
      </c>
      <c r="U24" s="94" t="str">
        <f>'Anii_I-IV_TCM'!V$34</f>
        <v>DC</v>
      </c>
      <c r="V24" s="94">
        <f t="shared" si="2"/>
        <v>28</v>
      </c>
      <c r="W24" s="94">
        <f t="shared" si="3"/>
        <v>0</v>
      </c>
      <c r="X24" s="94">
        <f t="shared" si="4"/>
        <v>28</v>
      </c>
      <c r="Y24" s="94">
        <f t="shared" si="5"/>
        <v>2</v>
      </c>
      <c r="Z24" s="94">
        <f t="shared" si="6"/>
        <v>0</v>
      </c>
      <c r="AA24" s="94">
        <f t="shared" si="7"/>
        <v>2</v>
      </c>
      <c r="AB24" s="96" t="str">
        <f t="shared" si="8"/>
        <v>Oblig.</v>
      </c>
    </row>
    <row r="25" spans="1:28" x14ac:dyDescent="0.2">
      <c r="A25" s="93">
        <f t="shared" si="0"/>
        <v>1</v>
      </c>
      <c r="B25" s="93">
        <v>2</v>
      </c>
      <c r="C25" s="93" t="str">
        <f>'Anii_I-IV_TCM'!M$35</f>
        <v>Sport</v>
      </c>
      <c r="D25" s="93"/>
      <c r="E25" s="93"/>
      <c r="F25" s="105" t="s">
        <v>237</v>
      </c>
      <c r="G25" s="105" t="s">
        <v>232</v>
      </c>
      <c r="H25" s="105" t="s">
        <v>250</v>
      </c>
      <c r="I25" s="105"/>
      <c r="J25" s="105" t="s">
        <v>237</v>
      </c>
      <c r="K25" s="105" t="s">
        <v>232</v>
      </c>
      <c r="L25" s="105" t="s">
        <v>250</v>
      </c>
      <c r="M25" s="105"/>
      <c r="N25" s="94" t="str">
        <f>'Anii_I-IV_TCM'!Q$37</f>
        <v>D</v>
      </c>
      <c r="O25" s="94">
        <f>'Anii_I-IV_TCM'!P$37</f>
        <v>2</v>
      </c>
      <c r="P25" s="94">
        <f>'Anii_I-IV_TCM'!R$37</f>
        <v>0</v>
      </c>
      <c r="Q25" s="94">
        <f>'Anii_I-IV_TCM'!S$37</f>
        <v>14</v>
      </c>
      <c r="R25" s="94">
        <f>'Anii_I-IV_TCM'!T$37</f>
        <v>0</v>
      </c>
      <c r="S25" s="94">
        <f>'Anii_I-IV_TCM'!U$37</f>
        <v>0</v>
      </c>
      <c r="T25" s="94">
        <f t="shared" si="1"/>
        <v>14</v>
      </c>
      <c r="U25" s="94" t="str">
        <f>'Anii_I-IV_TCM'!V$37</f>
        <v>DC</v>
      </c>
      <c r="V25" s="94">
        <f t="shared" si="2"/>
        <v>14</v>
      </c>
      <c r="W25" s="94">
        <f t="shared" si="3"/>
        <v>0</v>
      </c>
      <c r="X25" s="94">
        <f t="shared" si="4"/>
        <v>14</v>
      </c>
      <c r="Y25" s="94">
        <f t="shared" si="5"/>
        <v>1</v>
      </c>
      <c r="Z25" s="94">
        <f t="shared" si="6"/>
        <v>0</v>
      </c>
      <c r="AA25" s="94">
        <f t="shared" si="7"/>
        <v>1</v>
      </c>
      <c r="AB25" s="96" t="str">
        <f t="shared" si="8"/>
        <v>Oblig.</v>
      </c>
    </row>
    <row r="26" spans="1:28" x14ac:dyDescent="0.2">
      <c r="A26" s="93">
        <f t="shared" si="0"/>
        <v>1</v>
      </c>
      <c r="B26" s="93">
        <v>2</v>
      </c>
      <c r="C26" s="93">
        <f>'Anii_I-IV_TCM'!M$38</f>
        <v>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>
        <f>'Anii_I-IV_TCM'!Q$40</f>
        <v>0</v>
      </c>
      <c r="O26" s="94">
        <f>'Anii_I-IV_TCM'!P$40</f>
        <v>0</v>
      </c>
      <c r="P26" s="94">
        <f>'Anii_I-IV_TCM'!R$40</f>
        <v>0</v>
      </c>
      <c r="Q26" s="94">
        <f>'Anii_I-IV_TCM'!S$40</f>
        <v>0</v>
      </c>
      <c r="R26" s="94">
        <f>'Anii_I-IV_TCM'!T$40</f>
        <v>0</v>
      </c>
      <c r="S26" s="94">
        <f>'Anii_I-IV_TCM'!U$40</f>
        <v>0</v>
      </c>
      <c r="T26" s="94">
        <f t="shared" si="1"/>
        <v>0</v>
      </c>
      <c r="U26" s="94">
        <f>'Anii_I-IV_TCM'!V$40</f>
        <v>0</v>
      </c>
      <c r="V26" s="94">
        <f t="shared" si="2"/>
        <v>0</v>
      </c>
      <c r="W26" s="94">
        <f t="shared" si="3"/>
        <v>0</v>
      </c>
      <c r="X26" s="94">
        <f t="shared" si="4"/>
        <v>0</v>
      </c>
      <c r="Y26" s="94">
        <f t="shared" si="5"/>
        <v>0</v>
      </c>
      <c r="Z26" s="94">
        <f t="shared" si="6"/>
        <v>0</v>
      </c>
      <c r="AA26" s="94">
        <f t="shared" si="7"/>
        <v>0</v>
      </c>
      <c r="AB26" s="96" t="str">
        <f t="shared" si="8"/>
        <v/>
      </c>
    </row>
    <row r="27" spans="1:28" x14ac:dyDescent="0.2">
      <c r="A27" s="93">
        <f t="shared" si="0"/>
        <v>2</v>
      </c>
      <c r="B27" s="93">
        <v>3</v>
      </c>
      <c r="C27" s="93" t="str">
        <f>'Anii_I-IV_TCM'!X$14</f>
        <v>Fundaments of electrical and electronic engineering</v>
      </c>
      <c r="D27" s="93"/>
      <c r="E27" s="93"/>
      <c r="F27" s="93" t="s">
        <v>243</v>
      </c>
      <c r="G27" s="104" t="s">
        <v>238</v>
      </c>
      <c r="H27" s="93" t="s">
        <v>260</v>
      </c>
      <c r="I27" s="93"/>
      <c r="J27" s="93" t="s">
        <v>243</v>
      </c>
      <c r="K27" s="104" t="s">
        <v>238</v>
      </c>
      <c r="L27" s="93" t="s">
        <v>261</v>
      </c>
      <c r="M27" s="93"/>
      <c r="N27" s="94" t="str">
        <f>'Anii_I-IV_TCM'!AB$16</f>
        <v>E</v>
      </c>
      <c r="O27" s="94">
        <f>'Anii_I-IV_TCM'!AA$16</f>
        <v>5</v>
      </c>
      <c r="P27" s="94">
        <f>'Anii_I-IV_TCM'!AC$16</f>
        <v>42</v>
      </c>
      <c r="Q27" s="94">
        <f>'Anii_I-IV_TCM'!AD$16</f>
        <v>0</v>
      </c>
      <c r="R27" s="94">
        <f>'Anii_I-IV_TCM'!AE$16</f>
        <v>28</v>
      </c>
      <c r="S27" s="94">
        <f>'Anii_I-IV_TCM'!AF$16</f>
        <v>0</v>
      </c>
      <c r="T27" s="94">
        <f t="shared" si="1"/>
        <v>70</v>
      </c>
      <c r="U27" s="94" t="str">
        <f>'Anii_I-IV_TCM'!AG$16</f>
        <v>DD</v>
      </c>
      <c r="V27" s="94">
        <f t="shared" si="2"/>
        <v>70</v>
      </c>
      <c r="W27" s="94">
        <f t="shared" si="3"/>
        <v>42</v>
      </c>
      <c r="X27" s="94">
        <f t="shared" si="4"/>
        <v>28</v>
      </c>
      <c r="Y27" s="94">
        <f t="shared" si="5"/>
        <v>5</v>
      </c>
      <c r="Z27" s="94">
        <f t="shared" si="6"/>
        <v>3</v>
      </c>
      <c r="AA27" s="94">
        <f t="shared" si="7"/>
        <v>2</v>
      </c>
      <c r="AB27" s="96" t="str">
        <f t="shared" si="8"/>
        <v>Oblig.</v>
      </c>
    </row>
    <row r="28" spans="1:28" x14ac:dyDescent="0.2">
      <c r="A28" s="93">
        <f t="shared" si="0"/>
        <v>2</v>
      </c>
      <c r="B28" s="93">
        <v>3</v>
      </c>
      <c r="C28" s="93" t="str">
        <f>'Anii_I-IV_TCM'!X$17</f>
        <v>Mathematics assisted by computer</v>
      </c>
      <c r="D28" s="93"/>
      <c r="E28" s="93"/>
      <c r="F28" s="93" t="s">
        <v>231</v>
      </c>
      <c r="G28" s="93" t="s">
        <v>232</v>
      </c>
      <c r="H28" s="93" t="s">
        <v>233</v>
      </c>
      <c r="I28" s="93"/>
      <c r="J28" s="93" t="s">
        <v>231</v>
      </c>
      <c r="K28" s="93" t="s">
        <v>232</v>
      </c>
      <c r="L28" s="93" t="s">
        <v>233</v>
      </c>
      <c r="M28" s="93"/>
      <c r="N28" s="94" t="str">
        <f>'Anii_I-IV_TCM'!AB$19</f>
        <v>D</v>
      </c>
      <c r="O28" s="94">
        <f>'Anii_I-IV_TCM'!AA$19</f>
        <v>5</v>
      </c>
      <c r="P28" s="94">
        <f>'Anii_I-IV_TCM'!AC$19</f>
        <v>28</v>
      </c>
      <c r="Q28" s="94">
        <f>'Anii_I-IV_TCM'!AD$19</f>
        <v>14</v>
      </c>
      <c r="R28" s="94">
        <f>'Anii_I-IV_TCM'!AE$19</f>
        <v>14</v>
      </c>
      <c r="S28" s="94">
        <f>'Anii_I-IV_TCM'!AF$19</f>
        <v>0</v>
      </c>
      <c r="T28" s="94">
        <f t="shared" si="1"/>
        <v>56</v>
      </c>
      <c r="U28" s="94" t="str">
        <f>'Anii_I-IV_TCM'!AG$19</f>
        <v>DF</v>
      </c>
      <c r="V28" s="94">
        <f t="shared" si="2"/>
        <v>56</v>
      </c>
      <c r="W28" s="94">
        <f t="shared" si="3"/>
        <v>28</v>
      </c>
      <c r="X28" s="94">
        <f t="shared" si="4"/>
        <v>28</v>
      </c>
      <c r="Y28" s="94">
        <f t="shared" si="5"/>
        <v>4</v>
      </c>
      <c r="Z28" s="94">
        <f t="shared" si="6"/>
        <v>2</v>
      </c>
      <c r="AA28" s="94">
        <f t="shared" si="7"/>
        <v>2</v>
      </c>
      <c r="AB28" s="96" t="str">
        <f t="shared" si="8"/>
        <v>Oblig.</v>
      </c>
    </row>
    <row r="29" spans="1:28" x14ac:dyDescent="0.2">
      <c r="A29" s="93">
        <f t="shared" si="0"/>
        <v>2</v>
      </c>
      <c r="B29" s="93">
        <v>3</v>
      </c>
      <c r="C29" s="93" t="str">
        <f>'Anii_I-IV_TCM'!X$20</f>
        <v>Strength of Materials 1</v>
      </c>
      <c r="D29" s="93"/>
      <c r="E29" s="93"/>
      <c r="F29" s="104" t="s">
        <v>240</v>
      </c>
      <c r="G29" s="104" t="s">
        <v>238</v>
      </c>
      <c r="H29" s="104" t="s">
        <v>262</v>
      </c>
      <c r="I29" s="104"/>
      <c r="J29" s="104" t="s">
        <v>240</v>
      </c>
      <c r="K29" s="104" t="s">
        <v>238</v>
      </c>
      <c r="L29" s="104" t="s">
        <v>262</v>
      </c>
      <c r="M29" s="104"/>
      <c r="N29" s="94" t="str">
        <f>'Anii_I-IV_TCM'!AB$22</f>
        <v>E</v>
      </c>
      <c r="O29" s="94">
        <f>'Anii_I-IV_TCM'!AA$22</f>
        <v>4</v>
      </c>
      <c r="P29" s="94">
        <f>'Anii_I-IV_TCM'!AC$22</f>
        <v>28</v>
      </c>
      <c r="Q29" s="94">
        <f>'Anii_I-IV_TCM'!AD$22</f>
        <v>14</v>
      </c>
      <c r="R29" s="94">
        <f>'Anii_I-IV_TCM'!AE$22</f>
        <v>14</v>
      </c>
      <c r="S29" s="94">
        <f>'Anii_I-IV_TCM'!AF$22</f>
        <v>0</v>
      </c>
      <c r="T29" s="94">
        <f t="shared" si="1"/>
        <v>56</v>
      </c>
      <c r="U29" s="94" t="str">
        <f>'Anii_I-IV_TCM'!AG$22</f>
        <v>DD</v>
      </c>
      <c r="V29" s="94">
        <f t="shared" si="2"/>
        <v>56</v>
      </c>
      <c r="W29" s="94">
        <f t="shared" si="3"/>
        <v>28</v>
      </c>
      <c r="X29" s="94">
        <f t="shared" si="4"/>
        <v>28</v>
      </c>
      <c r="Y29" s="94">
        <f t="shared" si="5"/>
        <v>4</v>
      </c>
      <c r="Z29" s="94">
        <f t="shared" si="6"/>
        <v>2</v>
      </c>
      <c r="AA29" s="94">
        <f t="shared" si="7"/>
        <v>2</v>
      </c>
      <c r="AB29" s="96" t="str">
        <f t="shared" si="8"/>
        <v>Oblig.</v>
      </c>
    </row>
    <row r="30" spans="1:28" x14ac:dyDescent="0.2">
      <c r="A30" s="93">
        <f t="shared" si="0"/>
        <v>2</v>
      </c>
      <c r="B30" s="93">
        <v>3</v>
      </c>
      <c r="C30" s="93" t="str">
        <f>'Anii_I-IV_TCM'!X$23</f>
        <v>Computer Programming and Utilization 2</v>
      </c>
      <c r="D30" s="93"/>
      <c r="E30" s="93"/>
      <c r="F30" s="104" t="s">
        <v>240</v>
      </c>
      <c r="G30" s="104" t="s">
        <v>238</v>
      </c>
      <c r="H30" s="104" t="s">
        <v>241</v>
      </c>
      <c r="I30" s="104"/>
      <c r="J30" s="93" t="s">
        <v>237</v>
      </c>
      <c r="K30" s="93" t="s">
        <v>238</v>
      </c>
      <c r="L30" s="93" t="s">
        <v>242</v>
      </c>
      <c r="M30" s="93"/>
      <c r="N30" s="94" t="str">
        <f>'Anii_I-IV_TCM'!AB$25</f>
        <v>D</v>
      </c>
      <c r="O30" s="94">
        <f>'Anii_I-IV_TCM'!AA$25</f>
        <v>4</v>
      </c>
      <c r="P30" s="94">
        <f>'Anii_I-IV_TCM'!AC$25</f>
        <v>14</v>
      </c>
      <c r="Q30" s="94">
        <f>'Anii_I-IV_TCM'!AD$25</f>
        <v>0</v>
      </c>
      <c r="R30" s="94">
        <f>'Anii_I-IV_TCM'!AE$25</f>
        <v>28</v>
      </c>
      <c r="S30" s="94">
        <f>'Anii_I-IV_TCM'!AF$25</f>
        <v>0</v>
      </c>
      <c r="T30" s="94">
        <f t="shared" si="1"/>
        <v>42</v>
      </c>
      <c r="U30" s="94" t="str">
        <f>'Anii_I-IV_TCM'!AG$25</f>
        <v>DS</v>
      </c>
      <c r="V30" s="94">
        <f t="shared" si="2"/>
        <v>42</v>
      </c>
      <c r="W30" s="94">
        <f t="shared" si="3"/>
        <v>14</v>
      </c>
      <c r="X30" s="94">
        <f t="shared" si="4"/>
        <v>28</v>
      </c>
      <c r="Y30" s="94">
        <f t="shared" si="5"/>
        <v>3</v>
      </c>
      <c r="Z30" s="94">
        <f t="shared" si="6"/>
        <v>1</v>
      </c>
      <c r="AA30" s="94">
        <f t="shared" si="7"/>
        <v>2</v>
      </c>
      <c r="AB30" s="96" t="str">
        <f t="shared" si="8"/>
        <v>Oblig.</v>
      </c>
    </row>
    <row r="31" spans="1:28" x14ac:dyDescent="0.2">
      <c r="A31" s="93">
        <f t="shared" si="0"/>
        <v>2</v>
      </c>
      <c r="B31" s="93">
        <v>3</v>
      </c>
      <c r="C31" s="93" t="str">
        <f>'Anii_I-IV_TCM'!X$26</f>
        <v>Fundaments of Numerical Methods</v>
      </c>
      <c r="D31" s="93"/>
      <c r="E31" s="93"/>
      <c r="F31" s="104" t="s">
        <v>243</v>
      </c>
      <c r="G31" s="104" t="s">
        <v>238</v>
      </c>
      <c r="H31" s="104" t="s">
        <v>263</v>
      </c>
      <c r="I31" s="104"/>
      <c r="J31" s="93" t="s">
        <v>237</v>
      </c>
      <c r="K31" s="93" t="s">
        <v>238</v>
      </c>
      <c r="L31" s="93" t="s">
        <v>264</v>
      </c>
      <c r="M31" s="93"/>
      <c r="N31" s="94" t="str">
        <f>'Anii_I-IV_TCM'!AB$28</f>
        <v>D</v>
      </c>
      <c r="O31" s="94">
        <f>'Anii_I-IV_TCM'!AA$28</f>
        <v>3</v>
      </c>
      <c r="P31" s="94">
        <f>'Anii_I-IV_TCM'!AC$28</f>
        <v>14</v>
      </c>
      <c r="Q31" s="94">
        <f>'Anii_I-IV_TCM'!AD$28</f>
        <v>0</v>
      </c>
      <c r="R31" s="94">
        <f>'Anii_I-IV_TCM'!AE$28</f>
        <v>28</v>
      </c>
      <c r="S31" s="94">
        <f>'Anii_I-IV_TCM'!AF$28</f>
        <v>0</v>
      </c>
      <c r="T31" s="94">
        <f t="shared" si="1"/>
        <v>42</v>
      </c>
      <c r="U31" s="94" t="str">
        <f>'Anii_I-IV_TCM'!AG$28</f>
        <v>DF</v>
      </c>
      <c r="V31" s="94">
        <f t="shared" si="2"/>
        <v>42</v>
      </c>
      <c r="W31" s="94">
        <f t="shared" si="3"/>
        <v>14</v>
      </c>
      <c r="X31" s="94">
        <f t="shared" si="4"/>
        <v>28</v>
      </c>
      <c r="Y31" s="94">
        <f t="shared" si="5"/>
        <v>3</v>
      </c>
      <c r="Z31" s="94">
        <f t="shared" si="6"/>
        <v>1</v>
      </c>
      <c r="AA31" s="94">
        <f t="shared" si="7"/>
        <v>2</v>
      </c>
      <c r="AB31" s="96" t="str">
        <f t="shared" si="8"/>
        <v>Oblig.</v>
      </c>
    </row>
    <row r="32" spans="1:28" x14ac:dyDescent="0.2">
      <c r="A32" s="93">
        <f t="shared" si="0"/>
        <v>2</v>
      </c>
      <c r="B32" s="93">
        <v>3</v>
      </c>
      <c r="C32" s="93" t="str">
        <f>'Anii_I-IV_TCM'!X$29</f>
        <v>Science of Materials 2</v>
      </c>
      <c r="D32" s="93"/>
      <c r="E32" s="93"/>
      <c r="F32" s="104" t="s">
        <v>243</v>
      </c>
      <c r="G32" s="104" t="s">
        <v>238</v>
      </c>
      <c r="H32" s="104" t="s">
        <v>252</v>
      </c>
      <c r="I32" s="104"/>
      <c r="J32" s="93" t="s">
        <v>237</v>
      </c>
      <c r="K32" s="93" t="s">
        <v>238</v>
      </c>
      <c r="L32" s="93" t="s">
        <v>253</v>
      </c>
      <c r="M32" s="93"/>
      <c r="N32" s="94" t="str">
        <f>'Anii_I-IV_TCM'!AB$31</f>
        <v>E</v>
      </c>
      <c r="O32" s="94">
        <f>'Anii_I-IV_TCM'!AA$31</f>
        <v>3</v>
      </c>
      <c r="P32" s="94">
        <f>'Anii_I-IV_TCM'!AC$31</f>
        <v>28</v>
      </c>
      <c r="Q32" s="94">
        <f>'Anii_I-IV_TCM'!AD$31</f>
        <v>0</v>
      </c>
      <c r="R32" s="94">
        <f>'Anii_I-IV_TCM'!AE$31</f>
        <v>14</v>
      </c>
      <c r="S32" s="94">
        <f>'Anii_I-IV_TCM'!AF$31</f>
        <v>0</v>
      </c>
      <c r="T32" s="94">
        <f t="shared" si="1"/>
        <v>42</v>
      </c>
      <c r="U32" s="94" t="str">
        <f>'Anii_I-IV_TCM'!AG$31</f>
        <v>DD</v>
      </c>
      <c r="V32" s="94">
        <f t="shared" si="2"/>
        <v>42</v>
      </c>
      <c r="W32" s="94">
        <f t="shared" si="3"/>
        <v>28</v>
      </c>
      <c r="X32" s="94">
        <f t="shared" si="4"/>
        <v>14</v>
      </c>
      <c r="Y32" s="94">
        <f t="shared" si="5"/>
        <v>3</v>
      </c>
      <c r="Z32" s="94">
        <f t="shared" si="6"/>
        <v>2</v>
      </c>
      <c r="AA32" s="94">
        <f t="shared" si="7"/>
        <v>1</v>
      </c>
      <c r="AB32" s="96" t="str">
        <f t="shared" si="8"/>
        <v>Oblig.</v>
      </c>
    </row>
    <row r="33" spans="1:28" x14ac:dyDescent="0.2">
      <c r="A33" s="93">
        <f t="shared" si="0"/>
        <v>2</v>
      </c>
      <c r="B33" s="93">
        <v>3</v>
      </c>
      <c r="C33" s="93" t="str">
        <f>'Anii_I-IV_TCM'!X$32</f>
        <v xml:space="preserve">Thermal engineering </v>
      </c>
      <c r="D33" s="93"/>
      <c r="E33" s="93"/>
      <c r="F33" s="93" t="s">
        <v>235</v>
      </c>
      <c r="G33" s="104" t="s">
        <v>238</v>
      </c>
      <c r="H33" s="93" t="s">
        <v>265</v>
      </c>
      <c r="I33" s="93"/>
      <c r="J33" s="93" t="s">
        <v>237</v>
      </c>
      <c r="K33" s="93"/>
      <c r="L33" s="93" t="s">
        <v>266</v>
      </c>
      <c r="M33" s="93"/>
      <c r="N33" s="94" t="str">
        <f>'Anii_I-IV_TCM'!AB$34</f>
        <v>E</v>
      </c>
      <c r="O33" s="94">
        <f>'Anii_I-IV_TCM'!AA$34</f>
        <v>4</v>
      </c>
      <c r="P33" s="94">
        <f>'Anii_I-IV_TCM'!AC$34</f>
        <v>28</v>
      </c>
      <c r="Q33" s="94">
        <f>'Anii_I-IV_TCM'!AD$34</f>
        <v>14</v>
      </c>
      <c r="R33" s="94">
        <f>'Anii_I-IV_TCM'!AE$34</f>
        <v>14</v>
      </c>
      <c r="S33" s="94">
        <f>'Anii_I-IV_TCM'!AF$34</f>
        <v>0</v>
      </c>
      <c r="T33" s="94">
        <f t="shared" si="1"/>
        <v>56</v>
      </c>
      <c r="U33" s="94" t="str">
        <f>'Anii_I-IV_TCM'!AG$34</f>
        <v>DD</v>
      </c>
      <c r="V33" s="94">
        <f t="shared" si="2"/>
        <v>56</v>
      </c>
      <c r="W33" s="94">
        <f t="shared" si="3"/>
        <v>28</v>
      </c>
      <c r="X33" s="94">
        <f t="shared" si="4"/>
        <v>28</v>
      </c>
      <c r="Y33" s="94">
        <f t="shared" si="5"/>
        <v>4</v>
      </c>
      <c r="Z33" s="94">
        <f t="shared" si="6"/>
        <v>2</v>
      </c>
      <c r="AA33" s="94">
        <f t="shared" si="7"/>
        <v>2</v>
      </c>
      <c r="AB33" s="96" t="str">
        <f t="shared" si="8"/>
        <v>Oblig.</v>
      </c>
    </row>
    <row r="34" spans="1:28" x14ac:dyDescent="0.2">
      <c r="A34" s="93">
        <f t="shared" si="0"/>
        <v>2</v>
      </c>
      <c r="B34" s="93">
        <v>3</v>
      </c>
      <c r="C34" s="93" t="str">
        <f>'Anii_I-IV_TCM'!X$35</f>
        <v>Sport</v>
      </c>
      <c r="D34" s="93"/>
      <c r="E34" s="93"/>
      <c r="F34" s="105" t="s">
        <v>237</v>
      </c>
      <c r="G34" s="105"/>
      <c r="H34" s="105" t="s">
        <v>267</v>
      </c>
      <c r="I34" s="105"/>
      <c r="J34" s="105" t="s">
        <v>237</v>
      </c>
      <c r="K34" s="105"/>
      <c r="L34" s="105" t="s">
        <v>267</v>
      </c>
      <c r="M34" s="105"/>
      <c r="N34" s="94" t="str">
        <f>'Anii_I-IV_TCM'!AB$37</f>
        <v>D</v>
      </c>
      <c r="O34" s="94">
        <f>'Anii_I-IV_TCM'!AA$37</f>
        <v>2</v>
      </c>
      <c r="P34" s="94">
        <f>'Anii_I-IV_TCM'!AC$37</f>
        <v>0</v>
      </c>
      <c r="Q34" s="94">
        <f>'Anii_I-IV_TCM'!AD$37</f>
        <v>14</v>
      </c>
      <c r="R34" s="94">
        <f>'Anii_I-IV_TCM'!AE$37</f>
        <v>0</v>
      </c>
      <c r="S34" s="94">
        <f>'Anii_I-IV_TCM'!AF$37</f>
        <v>0</v>
      </c>
      <c r="T34" s="94">
        <f t="shared" si="1"/>
        <v>14</v>
      </c>
      <c r="U34" s="94" t="str">
        <f>'Anii_I-IV_TCM'!AG$37</f>
        <v>DC</v>
      </c>
      <c r="V34" s="94">
        <f t="shared" si="2"/>
        <v>14</v>
      </c>
      <c r="W34" s="94">
        <f t="shared" si="3"/>
        <v>0</v>
      </c>
      <c r="X34" s="94">
        <f t="shared" si="4"/>
        <v>14</v>
      </c>
      <c r="Y34" s="94">
        <f t="shared" si="5"/>
        <v>1</v>
      </c>
      <c r="Z34" s="94">
        <f t="shared" si="6"/>
        <v>0</v>
      </c>
      <c r="AA34" s="94">
        <f t="shared" si="7"/>
        <v>1</v>
      </c>
      <c r="AB34" s="96" t="str">
        <f t="shared" si="8"/>
        <v>Oblig.</v>
      </c>
    </row>
    <row r="35" spans="1:28" x14ac:dyDescent="0.2">
      <c r="A35" s="93">
        <f t="shared" si="0"/>
        <v>2</v>
      </c>
      <c r="B35" s="93">
        <v>3</v>
      </c>
      <c r="C35" s="93">
        <f>'Anii_I-IV_TCM'!X$38</f>
        <v>0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>
        <f>'Anii_I-IV_TCM'!AB$40</f>
        <v>0</v>
      </c>
      <c r="O35" s="94">
        <f>'Anii_I-IV_TCM'!AA$40</f>
        <v>0</v>
      </c>
      <c r="P35" s="94">
        <f>'Anii_I-IV_TCM'!AC$40</f>
        <v>0</v>
      </c>
      <c r="Q35" s="94">
        <f>'Anii_I-IV_TCM'!AD$40</f>
        <v>0</v>
      </c>
      <c r="R35" s="94">
        <f>'Anii_I-IV_TCM'!AE$40</f>
        <v>0</v>
      </c>
      <c r="S35" s="94">
        <f>'Anii_I-IV_TCM'!AF$40</f>
        <v>0</v>
      </c>
      <c r="T35" s="94">
        <f t="shared" si="1"/>
        <v>0</v>
      </c>
      <c r="U35" s="94">
        <f>'Anii_I-IV_TCM'!AG$40</f>
        <v>0</v>
      </c>
      <c r="V35" s="94">
        <f t="shared" si="2"/>
        <v>0</v>
      </c>
      <c r="W35" s="94">
        <f t="shared" si="3"/>
        <v>0</v>
      </c>
      <c r="X35" s="94">
        <f t="shared" si="4"/>
        <v>0</v>
      </c>
      <c r="Y35" s="94">
        <f t="shared" si="5"/>
        <v>0</v>
      </c>
      <c r="Z35" s="94">
        <f t="shared" si="6"/>
        <v>0</v>
      </c>
      <c r="AA35" s="94">
        <f t="shared" si="7"/>
        <v>0</v>
      </c>
      <c r="AB35" s="96" t="str">
        <f t="shared" si="8"/>
        <v/>
      </c>
    </row>
    <row r="36" spans="1:28" x14ac:dyDescent="0.2">
      <c r="A36" s="93">
        <f t="shared" si="0"/>
        <v>2</v>
      </c>
      <c r="B36" s="93">
        <v>4</v>
      </c>
      <c r="C36" s="93" t="str">
        <f>'Anii_I-IV_TCM'!AI$14</f>
        <v>Fundamentals of Automation</v>
      </c>
      <c r="D36" s="93"/>
      <c r="E36" s="93"/>
      <c r="F36" s="93" t="s">
        <v>237</v>
      </c>
      <c r="G36" s="93" t="s">
        <v>238</v>
      </c>
      <c r="H36" s="93" t="s">
        <v>268</v>
      </c>
      <c r="I36" s="93"/>
      <c r="J36" s="93" t="s">
        <v>240</v>
      </c>
      <c r="K36" s="104" t="s">
        <v>238</v>
      </c>
      <c r="L36" s="93" t="s">
        <v>269</v>
      </c>
      <c r="M36" s="93"/>
      <c r="N36" s="94" t="str">
        <f>'Anii_I-IV_TCM'!AM$16</f>
        <v>D</v>
      </c>
      <c r="O36" s="94">
        <f>'Anii_I-IV_TCM'!AL$16</f>
        <v>2</v>
      </c>
      <c r="P36" s="94">
        <f>'Anii_I-IV_TCM'!AN$16</f>
        <v>14</v>
      </c>
      <c r="Q36" s="94">
        <f>'Anii_I-IV_TCM'!AO$16</f>
        <v>0</v>
      </c>
      <c r="R36" s="94">
        <f>'Anii_I-IV_TCM'!AP$16</f>
        <v>14</v>
      </c>
      <c r="S36" s="94">
        <f>'Anii_I-IV_TCM'!AQ$16</f>
        <v>0</v>
      </c>
      <c r="T36" s="94">
        <f t="shared" si="1"/>
        <v>28</v>
      </c>
      <c r="U36" s="94" t="str">
        <f>'Anii_I-IV_TCM'!AR$16</f>
        <v>DF</v>
      </c>
      <c r="V36" s="94">
        <f t="shared" si="2"/>
        <v>28</v>
      </c>
      <c r="W36" s="94">
        <f t="shared" si="3"/>
        <v>14</v>
      </c>
      <c r="X36" s="94">
        <f t="shared" si="4"/>
        <v>14</v>
      </c>
      <c r="Y36" s="94">
        <f t="shared" si="5"/>
        <v>2</v>
      </c>
      <c r="Z36" s="94">
        <f t="shared" si="6"/>
        <v>1</v>
      </c>
      <c r="AA36" s="94">
        <f t="shared" si="7"/>
        <v>1</v>
      </c>
      <c r="AB36" s="96" t="str">
        <f t="shared" si="8"/>
        <v>Oblig.</v>
      </c>
    </row>
    <row r="37" spans="1:28" x14ac:dyDescent="0.2">
      <c r="A37" s="93">
        <f t="shared" si="0"/>
        <v>2</v>
      </c>
      <c r="B37" s="93">
        <v>4</v>
      </c>
      <c r="C37" s="93" t="str">
        <f>'Anii_I-IV_TCM'!AI$17</f>
        <v>Microeconomics</v>
      </c>
      <c r="D37" s="93"/>
      <c r="E37" s="93"/>
      <c r="F37" s="121"/>
      <c r="G37" s="121"/>
      <c r="H37" s="121"/>
      <c r="I37" s="121"/>
      <c r="J37" s="121"/>
      <c r="K37" s="121"/>
      <c r="L37" s="121"/>
      <c r="M37" s="121"/>
      <c r="N37" s="94" t="str">
        <f>'Anii_I-IV_TCM'!AM$19</f>
        <v>D</v>
      </c>
      <c r="O37" s="94">
        <f>'Anii_I-IV_TCM'!AL$19</f>
        <v>4</v>
      </c>
      <c r="P37" s="94">
        <f>'Anii_I-IV_TCM'!AN$19</f>
        <v>28</v>
      </c>
      <c r="Q37" s="94">
        <f>'Anii_I-IV_TCM'!AO$19</f>
        <v>28</v>
      </c>
      <c r="R37" s="94">
        <f>'Anii_I-IV_TCM'!AP$19</f>
        <v>0</v>
      </c>
      <c r="S37" s="94">
        <f>'Anii_I-IV_TCM'!AQ$19</f>
        <v>0</v>
      </c>
      <c r="T37" s="94">
        <f t="shared" si="1"/>
        <v>56</v>
      </c>
      <c r="U37" s="94" t="str">
        <f>'Anii_I-IV_TCM'!AR$19</f>
        <v>DC</v>
      </c>
      <c r="V37" s="94">
        <f t="shared" si="2"/>
        <v>56</v>
      </c>
      <c r="W37" s="94">
        <f t="shared" si="3"/>
        <v>28</v>
      </c>
      <c r="X37" s="94">
        <f t="shared" si="4"/>
        <v>28</v>
      </c>
      <c r="Y37" s="94">
        <f t="shared" si="5"/>
        <v>4</v>
      </c>
      <c r="Z37" s="94">
        <f t="shared" si="6"/>
        <v>2</v>
      </c>
      <c r="AA37" s="94">
        <f t="shared" si="7"/>
        <v>2</v>
      </c>
      <c r="AB37" s="96" t="str">
        <f t="shared" si="8"/>
        <v>Oblig.</v>
      </c>
    </row>
    <row r="38" spans="1:28" x14ac:dyDescent="0.2">
      <c r="A38" s="93">
        <f t="shared" si="0"/>
        <v>2</v>
      </c>
      <c r="B38" s="93">
        <v>4</v>
      </c>
      <c r="C38" s="93" t="str">
        <f>'Anii_I-IV_TCM'!AI$20</f>
        <v>Measurements</v>
      </c>
      <c r="D38" s="93"/>
      <c r="E38" s="93"/>
      <c r="F38" s="104" t="s">
        <v>240</v>
      </c>
      <c r="G38" s="104" t="s">
        <v>238</v>
      </c>
      <c r="H38" s="104" t="s">
        <v>270</v>
      </c>
      <c r="I38" s="104"/>
      <c r="J38" s="104" t="s">
        <v>240</v>
      </c>
      <c r="K38" s="104" t="s">
        <v>238</v>
      </c>
      <c r="L38" s="104" t="s">
        <v>270</v>
      </c>
      <c r="M38" s="104"/>
      <c r="N38" s="94" t="str">
        <f>'Anii_I-IV_TCM'!AM$22</f>
        <v>D</v>
      </c>
      <c r="O38" s="94">
        <f>'Anii_I-IV_TCM'!AL$22</f>
        <v>3</v>
      </c>
      <c r="P38" s="94">
        <f>'Anii_I-IV_TCM'!AN$22</f>
        <v>28</v>
      </c>
      <c r="Q38" s="94">
        <f>'Anii_I-IV_TCM'!AO$22</f>
        <v>0</v>
      </c>
      <c r="R38" s="94">
        <f>'Anii_I-IV_TCM'!AP$22</f>
        <v>14</v>
      </c>
      <c r="S38" s="94">
        <f>'Anii_I-IV_TCM'!AQ$22</f>
        <v>0</v>
      </c>
      <c r="T38" s="94">
        <f t="shared" si="1"/>
        <v>42</v>
      </c>
      <c r="U38" s="94" t="str">
        <f>'Anii_I-IV_TCM'!AR$22</f>
        <v>DD</v>
      </c>
      <c r="V38" s="94">
        <f t="shared" si="2"/>
        <v>42</v>
      </c>
      <c r="W38" s="94">
        <f t="shared" si="3"/>
        <v>28</v>
      </c>
      <c r="X38" s="94">
        <f t="shared" si="4"/>
        <v>14</v>
      </c>
      <c r="Y38" s="94">
        <f t="shared" si="5"/>
        <v>3</v>
      </c>
      <c r="Z38" s="94">
        <f t="shared" si="6"/>
        <v>2</v>
      </c>
      <c r="AA38" s="94">
        <f t="shared" si="7"/>
        <v>1</v>
      </c>
      <c r="AB38" s="96" t="str">
        <f t="shared" si="8"/>
        <v>Oblig.</v>
      </c>
    </row>
    <row r="39" spans="1:28" x14ac:dyDescent="0.2">
      <c r="A39" s="93">
        <f t="shared" si="0"/>
        <v>2</v>
      </c>
      <c r="B39" s="93">
        <v>4</v>
      </c>
      <c r="C39" s="93" t="str">
        <f>'Anii_I-IV_TCM'!AI$23</f>
        <v>Strength of Materials 2</v>
      </c>
      <c r="D39" s="93"/>
      <c r="E39" s="93"/>
      <c r="F39" s="104" t="s">
        <v>243</v>
      </c>
      <c r="G39" s="104" t="s">
        <v>238</v>
      </c>
      <c r="H39" s="104" t="s">
        <v>271</v>
      </c>
      <c r="I39" s="104"/>
      <c r="J39" s="93" t="s">
        <v>237</v>
      </c>
      <c r="K39" s="104" t="s">
        <v>238</v>
      </c>
      <c r="L39" s="93" t="s">
        <v>272</v>
      </c>
      <c r="M39" s="93"/>
      <c r="N39" s="94" t="str">
        <f>'Anii_I-IV_TCM'!AM$25</f>
        <v>E</v>
      </c>
      <c r="O39" s="94">
        <f>'Anii_I-IV_TCM'!AL$25</f>
        <v>5</v>
      </c>
      <c r="P39" s="94">
        <f>'Anii_I-IV_TCM'!AN$25</f>
        <v>28</v>
      </c>
      <c r="Q39" s="94">
        <f>'Anii_I-IV_TCM'!AO$25</f>
        <v>28</v>
      </c>
      <c r="R39" s="94">
        <f>'Anii_I-IV_TCM'!AP$25</f>
        <v>14</v>
      </c>
      <c r="S39" s="94">
        <f>'Anii_I-IV_TCM'!AQ$25</f>
        <v>0</v>
      </c>
      <c r="T39" s="94">
        <f t="shared" si="1"/>
        <v>70</v>
      </c>
      <c r="U39" s="94" t="str">
        <f>'Anii_I-IV_TCM'!AR$25</f>
        <v>DD</v>
      </c>
      <c r="V39" s="94">
        <f t="shared" si="2"/>
        <v>70</v>
      </c>
      <c r="W39" s="94">
        <f t="shared" si="3"/>
        <v>28</v>
      </c>
      <c r="X39" s="94">
        <f t="shared" si="4"/>
        <v>42</v>
      </c>
      <c r="Y39" s="94">
        <f t="shared" si="5"/>
        <v>5</v>
      </c>
      <c r="Z39" s="94">
        <f t="shared" si="6"/>
        <v>2</v>
      </c>
      <c r="AA39" s="94">
        <f t="shared" si="7"/>
        <v>3</v>
      </c>
      <c r="AB39" s="96" t="str">
        <f t="shared" si="8"/>
        <v>Oblig.</v>
      </c>
    </row>
    <row r="40" spans="1:28" x14ac:dyDescent="0.2">
      <c r="A40" s="93">
        <f t="shared" si="0"/>
        <v>2</v>
      </c>
      <c r="B40" s="93">
        <v>4</v>
      </c>
      <c r="C40" s="93" t="str">
        <f>'Anii_I-IV_TCM'!AI$26</f>
        <v>Mechanisms</v>
      </c>
      <c r="D40" s="93"/>
      <c r="E40" s="93"/>
      <c r="F40" s="104" t="s">
        <v>243</v>
      </c>
      <c r="G40" s="104" t="s">
        <v>238</v>
      </c>
      <c r="H40" s="104" t="s">
        <v>273</v>
      </c>
      <c r="I40" s="104"/>
      <c r="J40" s="93" t="s">
        <v>237</v>
      </c>
      <c r="K40" s="104" t="s">
        <v>238</v>
      </c>
      <c r="L40" s="93" t="s">
        <v>274</v>
      </c>
      <c r="M40" s="93"/>
      <c r="N40" s="94" t="str">
        <f>'Anii_I-IV_TCM'!AM$28</f>
        <v>E</v>
      </c>
      <c r="O40" s="94">
        <f>'Anii_I-IV_TCM'!AL$28</f>
        <v>3</v>
      </c>
      <c r="P40" s="94">
        <f>'Anii_I-IV_TCM'!AN$28</f>
        <v>28</v>
      </c>
      <c r="Q40" s="94">
        <f>'Anii_I-IV_TCM'!AO$28</f>
        <v>14</v>
      </c>
      <c r="R40" s="94">
        <f>'Anii_I-IV_TCM'!AP$28</f>
        <v>14</v>
      </c>
      <c r="S40" s="94">
        <f>'Anii_I-IV_TCM'!AQ$28</f>
        <v>0</v>
      </c>
      <c r="T40" s="94">
        <f t="shared" si="1"/>
        <v>56</v>
      </c>
      <c r="U40" s="94" t="str">
        <f>'Anii_I-IV_TCM'!AR$28</f>
        <v>DD</v>
      </c>
      <c r="V40" s="94">
        <f t="shared" si="2"/>
        <v>56</v>
      </c>
      <c r="W40" s="94">
        <f t="shared" si="3"/>
        <v>28</v>
      </c>
      <c r="X40" s="94">
        <f t="shared" si="4"/>
        <v>28</v>
      </c>
      <c r="Y40" s="94">
        <f t="shared" si="5"/>
        <v>4</v>
      </c>
      <c r="Z40" s="94">
        <f t="shared" si="6"/>
        <v>2</v>
      </c>
      <c r="AA40" s="94">
        <f t="shared" si="7"/>
        <v>2</v>
      </c>
      <c r="AB40" s="96" t="str">
        <f t="shared" si="8"/>
        <v>Oblig.</v>
      </c>
    </row>
    <row r="41" spans="1:28" x14ac:dyDescent="0.2">
      <c r="A41" s="93">
        <f t="shared" si="0"/>
        <v>2</v>
      </c>
      <c r="B41" s="93">
        <v>4</v>
      </c>
      <c r="C41" s="93" t="str">
        <f>'Anii_I-IV_TCM'!AI$29</f>
        <v>Basics of assembly processes</v>
      </c>
      <c r="D41" s="93"/>
      <c r="E41" s="93"/>
      <c r="F41" s="104" t="s">
        <v>235</v>
      </c>
      <c r="G41" s="104" t="s">
        <v>238</v>
      </c>
      <c r="H41" s="93" t="s">
        <v>275</v>
      </c>
      <c r="I41" s="93"/>
      <c r="J41" s="93" t="s">
        <v>237</v>
      </c>
      <c r="K41" s="93" t="s">
        <v>238</v>
      </c>
      <c r="L41" s="93" t="s">
        <v>268</v>
      </c>
      <c r="M41" s="93"/>
      <c r="N41" s="94" t="str">
        <f>'Anii_I-IV_TCM'!AM$31</f>
        <v>E</v>
      </c>
      <c r="O41" s="94">
        <f>'Anii_I-IV_TCM'!AL$31</f>
        <v>5</v>
      </c>
      <c r="P41" s="94">
        <f>'Anii_I-IV_TCM'!AN$31</f>
        <v>35</v>
      </c>
      <c r="Q41" s="94">
        <f>'Anii_I-IV_TCM'!AO$31</f>
        <v>0</v>
      </c>
      <c r="R41" s="94">
        <f>'Anii_I-IV_TCM'!AP$31</f>
        <v>28</v>
      </c>
      <c r="S41" s="94">
        <f>'Anii_I-IV_TCM'!AQ$31</f>
        <v>0</v>
      </c>
      <c r="T41" s="94">
        <f t="shared" si="1"/>
        <v>63</v>
      </c>
      <c r="U41" s="94" t="str">
        <f>'Anii_I-IV_TCM'!AR$31</f>
        <v>DD</v>
      </c>
      <c r="V41" s="94">
        <f t="shared" si="2"/>
        <v>63</v>
      </c>
      <c r="W41" s="94">
        <f t="shared" si="3"/>
        <v>35</v>
      </c>
      <c r="X41" s="94">
        <f t="shared" si="4"/>
        <v>28</v>
      </c>
      <c r="Y41" s="94">
        <f t="shared" si="5"/>
        <v>4.5</v>
      </c>
      <c r="Z41" s="94">
        <f t="shared" si="6"/>
        <v>2.5</v>
      </c>
      <c r="AA41" s="94">
        <f t="shared" si="7"/>
        <v>2</v>
      </c>
      <c r="AB41" s="96" t="str">
        <f t="shared" si="8"/>
        <v>Oblig.</v>
      </c>
    </row>
    <row r="42" spans="1:28" x14ac:dyDescent="0.2">
      <c r="A42" s="93">
        <f t="shared" si="0"/>
        <v>2</v>
      </c>
      <c r="B42" s="93">
        <v>4</v>
      </c>
      <c r="C42" s="93" t="str">
        <f>'Anii_I-IV_TCM'!AI$32</f>
        <v>Basics of Polymeric Materials Processig</v>
      </c>
      <c r="D42" s="93"/>
      <c r="E42" s="93"/>
      <c r="F42" s="104" t="s">
        <v>235</v>
      </c>
      <c r="G42" s="104" t="s">
        <v>238</v>
      </c>
      <c r="H42" s="104" t="s">
        <v>276</v>
      </c>
      <c r="I42" s="104"/>
      <c r="J42" s="104" t="s">
        <v>235</v>
      </c>
      <c r="K42" s="104" t="s">
        <v>238</v>
      </c>
      <c r="L42" s="104" t="s">
        <v>276</v>
      </c>
      <c r="M42" s="104"/>
      <c r="N42" s="94" t="str">
        <f>'Anii_I-IV_TCM'!AM$34</f>
        <v>E</v>
      </c>
      <c r="O42" s="94">
        <f>'Anii_I-IV_TCM'!AL$34</f>
        <v>5</v>
      </c>
      <c r="P42" s="94">
        <f>'Anii_I-IV_TCM'!AN$34</f>
        <v>35</v>
      </c>
      <c r="Q42" s="94">
        <f>'Anii_I-IV_TCM'!AO$34</f>
        <v>0</v>
      </c>
      <c r="R42" s="94">
        <f>'Anii_I-IV_TCM'!AP$34</f>
        <v>14</v>
      </c>
      <c r="S42" s="94">
        <f>'Anii_I-IV_TCM'!AQ$34</f>
        <v>0</v>
      </c>
      <c r="T42" s="94">
        <f t="shared" si="1"/>
        <v>49</v>
      </c>
      <c r="U42" s="94" t="str">
        <f>'Anii_I-IV_TCM'!AR$34</f>
        <v>DD</v>
      </c>
      <c r="V42" s="94">
        <f t="shared" si="2"/>
        <v>49</v>
      </c>
      <c r="W42" s="94">
        <f t="shared" si="3"/>
        <v>35</v>
      </c>
      <c r="X42" s="94">
        <f t="shared" si="4"/>
        <v>14</v>
      </c>
      <c r="Y42" s="94">
        <f t="shared" si="5"/>
        <v>3.5</v>
      </c>
      <c r="Z42" s="94">
        <f t="shared" si="6"/>
        <v>2.5</v>
      </c>
      <c r="AA42" s="94">
        <f t="shared" si="7"/>
        <v>1</v>
      </c>
      <c r="AB42" s="96" t="str">
        <f t="shared" si="8"/>
        <v>Oblig.</v>
      </c>
    </row>
    <row r="43" spans="1:28" x14ac:dyDescent="0.2">
      <c r="A43" s="93">
        <f t="shared" si="0"/>
        <v>2</v>
      </c>
      <c r="B43" s="93">
        <v>4</v>
      </c>
      <c r="C43" s="93" t="str">
        <f>'Anii_I-IV_TCM'!AI$35</f>
        <v>Sport</v>
      </c>
      <c r="D43" s="93"/>
      <c r="E43" s="93"/>
      <c r="F43" s="105" t="s">
        <v>237</v>
      </c>
      <c r="G43" s="105"/>
      <c r="H43" s="105" t="s">
        <v>267</v>
      </c>
      <c r="I43" s="105"/>
      <c r="J43" s="105" t="s">
        <v>237</v>
      </c>
      <c r="K43" s="105"/>
      <c r="L43" s="105" t="s">
        <v>267</v>
      </c>
      <c r="M43" s="105"/>
      <c r="N43" s="94" t="str">
        <f>'Anii_I-IV_TCM'!AM$37</f>
        <v>D</v>
      </c>
      <c r="O43" s="94">
        <f>'Anii_I-IV_TCM'!AL$37</f>
        <v>1</v>
      </c>
      <c r="P43" s="94">
        <f>'Anii_I-IV_TCM'!AN$37</f>
        <v>0</v>
      </c>
      <c r="Q43" s="94">
        <f>'Anii_I-IV_TCM'!AO$37</f>
        <v>14</v>
      </c>
      <c r="R43" s="94">
        <f>'Anii_I-IV_TCM'!AP$37</f>
        <v>0</v>
      </c>
      <c r="S43" s="94">
        <f>'Anii_I-IV_TCM'!AQ$37</f>
        <v>0</v>
      </c>
      <c r="T43" s="94">
        <f t="shared" si="1"/>
        <v>14</v>
      </c>
      <c r="U43" s="94" t="str">
        <f>'Anii_I-IV_TCM'!AR$37</f>
        <v>DC</v>
      </c>
      <c r="V43" s="94">
        <f t="shared" si="2"/>
        <v>14</v>
      </c>
      <c r="W43" s="94">
        <f t="shared" si="3"/>
        <v>0</v>
      </c>
      <c r="X43" s="94">
        <f t="shared" si="4"/>
        <v>14</v>
      </c>
      <c r="Y43" s="94">
        <f t="shared" si="5"/>
        <v>1</v>
      </c>
      <c r="Z43" s="94">
        <f t="shared" si="6"/>
        <v>0</v>
      </c>
      <c r="AA43" s="94">
        <f t="shared" si="7"/>
        <v>1</v>
      </c>
      <c r="AB43" s="96" t="str">
        <f t="shared" si="8"/>
        <v>Oblig.</v>
      </c>
    </row>
    <row r="44" spans="1:28" x14ac:dyDescent="0.2">
      <c r="A44" s="93">
        <f t="shared" si="0"/>
        <v>2</v>
      </c>
      <c r="B44" s="93">
        <v>4</v>
      </c>
      <c r="C44" s="93" t="str">
        <f>'Anii_I-IV_TCM'!AI$38</f>
        <v>Professional Practical Training.40 hours/sem.</v>
      </c>
      <c r="D44" s="93"/>
      <c r="E44" s="93"/>
      <c r="F44" s="105" t="s">
        <v>237</v>
      </c>
      <c r="G44" s="105" t="s">
        <v>238</v>
      </c>
      <c r="H44" s="105" t="s">
        <v>242</v>
      </c>
      <c r="I44" s="105"/>
      <c r="J44" s="105" t="s">
        <v>237</v>
      </c>
      <c r="K44" s="105" t="s">
        <v>238</v>
      </c>
      <c r="L44" s="105" t="s">
        <v>242</v>
      </c>
      <c r="M44" s="105"/>
      <c r="N44" s="94" t="str">
        <f>'Anii_I-IV_TCM'!AM$40</f>
        <v>C</v>
      </c>
      <c r="O44" s="94">
        <f>'Anii_I-IV_TCM'!AL$40</f>
        <v>2</v>
      </c>
      <c r="P44" s="94">
        <f>'Anii_I-IV_TCM'!AN$40</f>
        <v>0</v>
      </c>
      <c r="Q44" s="94">
        <f>'Anii_I-IV_TCM'!AO$40</f>
        <v>0</v>
      </c>
      <c r="R44" s="94">
        <f>'Anii_I-IV_TCM'!AP$40</f>
        <v>0</v>
      </c>
      <c r="S44" s="94">
        <f>'Anii_I-IV_TCM'!AQ$40</f>
        <v>0</v>
      </c>
      <c r="T44" s="94">
        <f t="shared" si="1"/>
        <v>0</v>
      </c>
      <c r="U44" s="94" t="str">
        <f>'Anii_I-IV_TCM'!AR$40</f>
        <v>DD</v>
      </c>
      <c r="V44" s="94">
        <f t="shared" si="2"/>
        <v>0</v>
      </c>
      <c r="W44" s="94">
        <f t="shared" si="3"/>
        <v>0</v>
      </c>
      <c r="X44" s="94">
        <f t="shared" si="4"/>
        <v>0</v>
      </c>
      <c r="Y44" s="94">
        <f t="shared" si="5"/>
        <v>0</v>
      </c>
      <c r="Z44" s="94">
        <f t="shared" si="6"/>
        <v>0</v>
      </c>
      <c r="AA44" s="94">
        <f t="shared" si="7"/>
        <v>0</v>
      </c>
      <c r="AB44" s="96" t="str">
        <f t="shared" si="8"/>
        <v>Oblig.</v>
      </c>
    </row>
    <row r="45" spans="1:28" x14ac:dyDescent="0.2">
      <c r="A45" s="93">
        <f t="shared" si="0"/>
        <v>3</v>
      </c>
      <c r="B45" s="93">
        <v>5</v>
      </c>
      <c r="C45" s="93" t="str">
        <f>'Anii_I-IV_TCM'!B$63</f>
        <v>Management</v>
      </c>
      <c r="D45" s="93"/>
      <c r="E45" s="93"/>
      <c r="F45" s="104" t="s">
        <v>240</v>
      </c>
      <c r="G45" s="104" t="s">
        <v>238</v>
      </c>
      <c r="H45" s="93" t="s">
        <v>277</v>
      </c>
      <c r="I45" s="93"/>
      <c r="J45" s="104" t="s">
        <v>240</v>
      </c>
      <c r="K45" s="104" t="s">
        <v>238</v>
      </c>
      <c r="L45" s="93" t="s">
        <v>277</v>
      </c>
      <c r="M45" s="93"/>
      <c r="N45" s="94" t="str">
        <f>'Anii_I-IV_TCM'!F$65</f>
        <v>D</v>
      </c>
      <c r="O45" s="94">
        <f>'Anii_I-IV_TCM'!E$65</f>
        <v>2</v>
      </c>
      <c r="P45" s="94">
        <f>'Anii_I-IV_TCM'!G$65</f>
        <v>14</v>
      </c>
      <c r="Q45" s="94">
        <f>'Anii_I-IV_TCM'!H$65</f>
        <v>14</v>
      </c>
      <c r="R45" s="94">
        <f>'Anii_I-IV_TCM'!I$65</f>
        <v>0</v>
      </c>
      <c r="S45" s="94">
        <f>'Anii_I-IV_TCM'!J$65</f>
        <v>0</v>
      </c>
      <c r="T45" s="94">
        <f t="shared" si="1"/>
        <v>28</v>
      </c>
      <c r="U45" s="94" t="str">
        <f>'Anii_I-IV_TCM'!K$65</f>
        <v>DD</v>
      </c>
      <c r="V45" s="94">
        <f t="shared" si="2"/>
        <v>28</v>
      </c>
      <c r="W45" s="94">
        <f t="shared" si="3"/>
        <v>14</v>
      </c>
      <c r="X45" s="94">
        <f t="shared" si="4"/>
        <v>14</v>
      </c>
      <c r="Y45" s="94">
        <f t="shared" si="5"/>
        <v>2</v>
      </c>
      <c r="Z45" s="94">
        <f t="shared" si="6"/>
        <v>1</v>
      </c>
      <c r="AA45" s="94">
        <f t="shared" si="7"/>
        <v>1</v>
      </c>
      <c r="AB45" s="96" t="str">
        <f t="shared" si="8"/>
        <v>Oblig.</v>
      </c>
    </row>
    <row r="46" spans="1:28" x14ac:dyDescent="0.2">
      <c r="A46" s="93">
        <f t="shared" si="0"/>
        <v>3</v>
      </c>
      <c r="B46" s="93">
        <v>5</v>
      </c>
      <c r="C46" s="93" t="str">
        <f>'Anii_I-IV_TCM'!B$66</f>
        <v>Mechanical machine parts 1</v>
      </c>
      <c r="D46" s="93"/>
      <c r="E46" s="93"/>
      <c r="F46" s="104" t="s">
        <v>235</v>
      </c>
      <c r="G46" s="104" t="s">
        <v>238</v>
      </c>
      <c r="H46" s="104" t="s">
        <v>278</v>
      </c>
      <c r="I46" s="104"/>
      <c r="J46" s="104" t="s">
        <v>235</v>
      </c>
      <c r="K46" s="104" t="s">
        <v>238</v>
      </c>
      <c r="L46" s="104" t="s">
        <v>278</v>
      </c>
      <c r="M46" s="104"/>
      <c r="N46" s="94" t="str">
        <f>'Anii_I-IV_TCM'!F$68</f>
        <v>D</v>
      </c>
      <c r="O46" s="94">
        <f>'Anii_I-IV_TCM'!E$68</f>
        <v>3</v>
      </c>
      <c r="P46" s="94">
        <f>'Anii_I-IV_TCM'!G$68</f>
        <v>28</v>
      </c>
      <c r="Q46" s="94">
        <f>'Anii_I-IV_TCM'!H$68</f>
        <v>0</v>
      </c>
      <c r="R46" s="94">
        <f>'Anii_I-IV_TCM'!I$68</f>
        <v>14</v>
      </c>
      <c r="S46" s="94">
        <f>'Anii_I-IV_TCM'!J$68</f>
        <v>0</v>
      </c>
      <c r="T46" s="94">
        <f t="shared" si="1"/>
        <v>42</v>
      </c>
      <c r="U46" s="94" t="str">
        <f>'Anii_I-IV_TCM'!K$68</f>
        <v>DD</v>
      </c>
      <c r="V46" s="94">
        <f t="shared" si="2"/>
        <v>42</v>
      </c>
      <c r="W46" s="94">
        <f t="shared" si="3"/>
        <v>28</v>
      </c>
      <c r="X46" s="94">
        <f t="shared" si="4"/>
        <v>14</v>
      </c>
      <c r="Y46" s="94">
        <f t="shared" si="5"/>
        <v>3</v>
      </c>
      <c r="Z46" s="94">
        <f t="shared" si="6"/>
        <v>2</v>
      </c>
      <c r="AA46" s="94">
        <f t="shared" si="7"/>
        <v>1</v>
      </c>
      <c r="AB46" s="96" t="str">
        <f t="shared" si="8"/>
        <v>Oblig.</v>
      </c>
    </row>
    <row r="47" spans="1:28" x14ac:dyDescent="0.2">
      <c r="A47" s="93">
        <f t="shared" si="0"/>
        <v>3</v>
      </c>
      <c r="B47" s="93">
        <v>5</v>
      </c>
      <c r="C47" s="93" t="str">
        <f>'Anii_I-IV_TCM'!B$69</f>
        <v>Pneumatic and hydraulic drivers</v>
      </c>
      <c r="D47" s="93"/>
      <c r="E47" s="93"/>
      <c r="F47" s="104" t="s">
        <v>235</v>
      </c>
      <c r="G47" s="104" t="s">
        <v>238</v>
      </c>
      <c r="H47" s="104" t="s">
        <v>279</v>
      </c>
      <c r="I47" s="104"/>
      <c r="J47" s="104" t="s">
        <v>240</v>
      </c>
      <c r="K47" s="104" t="s">
        <v>238</v>
      </c>
      <c r="L47" s="104" t="s">
        <v>241</v>
      </c>
      <c r="M47" s="104"/>
      <c r="N47" s="94" t="str">
        <f>'Anii_I-IV_TCM'!F$71</f>
        <v>E</v>
      </c>
      <c r="O47" s="94">
        <f>'Anii_I-IV_TCM'!E$71</f>
        <v>6</v>
      </c>
      <c r="P47" s="94">
        <f>'Anii_I-IV_TCM'!G$71</f>
        <v>42</v>
      </c>
      <c r="Q47" s="94">
        <f>'Anii_I-IV_TCM'!H$71</f>
        <v>0</v>
      </c>
      <c r="R47" s="94">
        <f>'Anii_I-IV_TCM'!I$71</f>
        <v>42</v>
      </c>
      <c r="S47" s="94">
        <f>'Anii_I-IV_TCM'!J$71</f>
        <v>0</v>
      </c>
      <c r="T47" s="94">
        <f t="shared" si="1"/>
        <v>84</v>
      </c>
      <c r="U47" s="94" t="str">
        <f>'Anii_I-IV_TCM'!K$71</f>
        <v>DD</v>
      </c>
      <c r="V47" s="94">
        <f t="shared" si="2"/>
        <v>84</v>
      </c>
      <c r="W47" s="94">
        <f t="shared" si="3"/>
        <v>42</v>
      </c>
      <c r="X47" s="94">
        <f t="shared" si="4"/>
        <v>42</v>
      </c>
      <c r="Y47" s="94">
        <f t="shared" si="5"/>
        <v>6</v>
      </c>
      <c r="Z47" s="94">
        <f t="shared" si="6"/>
        <v>3</v>
      </c>
      <c r="AA47" s="94">
        <f t="shared" si="7"/>
        <v>3</v>
      </c>
      <c r="AB47" s="96" t="str">
        <f t="shared" si="8"/>
        <v>Oblig.</v>
      </c>
    </row>
    <row r="48" spans="1:28" x14ac:dyDescent="0.2">
      <c r="A48" s="93">
        <f t="shared" si="0"/>
        <v>3</v>
      </c>
      <c r="B48" s="93">
        <v>5</v>
      </c>
      <c r="C48" s="93" t="str">
        <f>'Anii_I-IV_TCM'!B$72</f>
        <v>Optional independent1</v>
      </c>
      <c r="D48" s="93" t="str">
        <f>'Anii_I-IV_TCM'!B102</f>
        <v>Opt.Ind.1.1-Logistics of Manufacturing</v>
      </c>
      <c r="E48" s="93" t="str">
        <f>'Anii_I-IV_TCM'!B105</f>
        <v>Opt.Ind.1.2-Rapid manufacturing and prototyping  (*)</v>
      </c>
      <c r="F48" s="104" t="s">
        <v>240</v>
      </c>
      <c r="G48" s="104" t="s">
        <v>238</v>
      </c>
      <c r="H48" s="104" t="s">
        <v>280</v>
      </c>
      <c r="I48" s="104"/>
      <c r="J48" s="93" t="s">
        <v>237</v>
      </c>
      <c r="K48" s="104" t="s">
        <v>238</v>
      </c>
      <c r="L48" s="93" t="s">
        <v>281</v>
      </c>
      <c r="M48" s="93"/>
      <c r="N48" s="94" t="str">
        <f>'Anii_I-IV_TCM'!F$74</f>
        <v>D</v>
      </c>
      <c r="O48" s="94">
        <f>'Anii_I-IV_TCM'!E$74</f>
        <v>3</v>
      </c>
      <c r="P48" s="94">
        <f>'Anii_I-IV_TCM'!G$74</f>
        <v>28</v>
      </c>
      <c r="Q48" s="94">
        <f>'Anii_I-IV_TCM'!H$74</f>
        <v>0</v>
      </c>
      <c r="R48" s="94">
        <f>'Anii_I-IV_TCM'!I$74</f>
        <v>14</v>
      </c>
      <c r="S48" s="94">
        <f>'Anii_I-IV_TCM'!J$74</f>
        <v>0</v>
      </c>
      <c r="T48" s="94">
        <f t="shared" si="1"/>
        <v>42</v>
      </c>
      <c r="U48" s="94" t="str">
        <f>'Anii_I-IV_TCM'!K$74</f>
        <v>DS</v>
      </c>
      <c r="V48" s="94">
        <f t="shared" si="2"/>
        <v>42</v>
      </c>
      <c r="W48" s="94">
        <f t="shared" si="3"/>
        <v>28</v>
      </c>
      <c r="X48" s="94">
        <f t="shared" si="4"/>
        <v>14</v>
      </c>
      <c r="Y48" s="94">
        <f t="shared" si="5"/>
        <v>3</v>
      </c>
      <c r="Z48" s="94">
        <f t="shared" si="6"/>
        <v>2</v>
      </c>
      <c r="AA48" s="94">
        <f t="shared" si="7"/>
        <v>1</v>
      </c>
      <c r="AB48" s="96" t="str">
        <f t="shared" si="8"/>
        <v>Opt.</v>
      </c>
    </row>
    <row r="49" spans="1:28" x14ac:dyDescent="0.2">
      <c r="A49" s="93">
        <f t="shared" si="0"/>
        <v>3</v>
      </c>
      <c r="B49" s="93">
        <v>5</v>
      </c>
      <c r="C49" s="93" t="str">
        <f>'Anii_I-IV_TCM'!B$75</f>
        <v>Heat treatments</v>
      </c>
      <c r="D49" s="93"/>
      <c r="E49" s="93"/>
      <c r="F49" s="104" t="s">
        <v>243</v>
      </c>
      <c r="G49" s="104" t="s">
        <v>238</v>
      </c>
      <c r="H49" s="104" t="s">
        <v>282</v>
      </c>
      <c r="I49" s="104"/>
      <c r="J49" s="104" t="s">
        <v>240</v>
      </c>
      <c r="K49" s="104" t="s">
        <v>238</v>
      </c>
      <c r="L49" s="104" t="s">
        <v>283</v>
      </c>
      <c r="M49" s="104"/>
      <c r="N49" s="94" t="str">
        <f>'Anii_I-IV_TCM'!F$77</f>
        <v>E</v>
      </c>
      <c r="O49" s="94">
        <f>'Anii_I-IV_TCM'!E$77</f>
        <v>3</v>
      </c>
      <c r="P49" s="94">
        <f>'Anii_I-IV_TCM'!G$77</f>
        <v>28</v>
      </c>
      <c r="Q49" s="94">
        <f>'Anii_I-IV_TCM'!H$77</f>
        <v>0</v>
      </c>
      <c r="R49" s="94">
        <f>'Anii_I-IV_TCM'!I$77</f>
        <v>14</v>
      </c>
      <c r="S49" s="94">
        <f>'Anii_I-IV_TCM'!J$77</f>
        <v>0</v>
      </c>
      <c r="T49" s="94">
        <f t="shared" si="1"/>
        <v>42</v>
      </c>
      <c r="U49" s="94" t="str">
        <f>'Anii_I-IV_TCM'!K$77</f>
        <v>DD</v>
      </c>
      <c r="V49" s="94">
        <f t="shared" si="2"/>
        <v>42</v>
      </c>
      <c r="W49" s="94">
        <f t="shared" si="3"/>
        <v>28</v>
      </c>
      <c r="X49" s="94">
        <f t="shared" si="4"/>
        <v>14</v>
      </c>
      <c r="Y49" s="94">
        <f t="shared" si="5"/>
        <v>3</v>
      </c>
      <c r="Z49" s="94">
        <f t="shared" si="6"/>
        <v>2</v>
      </c>
      <c r="AA49" s="94">
        <f t="shared" si="7"/>
        <v>1</v>
      </c>
      <c r="AB49" s="96" t="str">
        <f t="shared" si="8"/>
        <v>Oblig.</v>
      </c>
    </row>
    <row r="50" spans="1:28" x14ac:dyDescent="0.2">
      <c r="A50" s="93">
        <f t="shared" si="0"/>
        <v>3</v>
      </c>
      <c r="B50" s="93">
        <v>5</v>
      </c>
      <c r="C50" s="93" t="str">
        <f>'Anii_I-IV_TCM'!B$78</f>
        <v>Basics of the manufacturing processes</v>
      </c>
      <c r="D50" s="93"/>
      <c r="E50" s="93"/>
      <c r="F50" s="104" t="s">
        <v>240</v>
      </c>
      <c r="G50" s="104" t="s">
        <v>238</v>
      </c>
      <c r="H50" s="104" t="s">
        <v>284</v>
      </c>
      <c r="I50" s="104"/>
      <c r="J50" s="93" t="s">
        <v>237</v>
      </c>
      <c r="K50" s="104" t="s">
        <v>238</v>
      </c>
      <c r="L50" s="93" t="s">
        <v>285</v>
      </c>
      <c r="M50" s="93"/>
      <c r="N50" s="94" t="str">
        <f>'Anii_I-IV_TCM'!F$80</f>
        <v>E</v>
      </c>
      <c r="O50" s="94">
        <f>'Anii_I-IV_TCM'!E$80</f>
        <v>6</v>
      </c>
      <c r="P50" s="94">
        <f>'Anii_I-IV_TCM'!G$80</f>
        <v>28</v>
      </c>
      <c r="Q50" s="94">
        <f>'Anii_I-IV_TCM'!H$80</f>
        <v>0</v>
      </c>
      <c r="R50" s="94">
        <f>'Anii_I-IV_TCM'!I$80</f>
        <v>28</v>
      </c>
      <c r="S50" s="94">
        <f>'Anii_I-IV_TCM'!J$80</f>
        <v>14</v>
      </c>
      <c r="T50" s="94">
        <f t="shared" si="1"/>
        <v>70</v>
      </c>
      <c r="U50" s="94" t="str">
        <f>'Anii_I-IV_TCM'!K$80</f>
        <v>DS</v>
      </c>
      <c r="V50" s="94">
        <f t="shared" si="2"/>
        <v>70</v>
      </c>
      <c r="W50" s="94">
        <f t="shared" si="3"/>
        <v>28</v>
      </c>
      <c r="X50" s="94">
        <f t="shared" si="4"/>
        <v>42</v>
      </c>
      <c r="Y50" s="94">
        <f t="shared" si="5"/>
        <v>5</v>
      </c>
      <c r="Z50" s="94">
        <f t="shared" si="6"/>
        <v>2</v>
      </c>
      <c r="AA50" s="94">
        <f t="shared" si="7"/>
        <v>3</v>
      </c>
      <c r="AB50" s="96" t="str">
        <f t="shared" si="8"/>
        <v>Oblig.</v>
      </c>
    </row>
    <row r="51" spans="1:28" x14ac:dyDescent="0.2">
      <c r="A51" s="93">
        <f t="shared" si="0"/>
        <v>3</v>
      </c>
      <c r="B51" s="93">
        <v>5</v>
      </c>
      <c r="C51" s="93" t="str">
        <f>'Anii_I-IV_TCM'!B$81</f>
        <v>Optional independent 2</v>
      </c>
      <c r="D51" s="93" t="str">
        <f>'Anii_I-IV_TCM'!B108</f>
        <v>Opt.Ind.2.1-Engineering of quality (*)</v>
      </c>
      <c r="E51" s="93" t="str">
        <f>'Anii_I-IV_TCM'!B111</f>
        <v>Opt.Ind.2.2-Quality management</v>
      </c>
      <c r="F51" s="104" t="s">
        <v>240</v>
      </c>
      <c r="G51" s="104" t="s">
        <v>238</v>
      </c>
      <c r="H51" s="104" t="s">
        <v>286</v>
      </c>
      <c r="I51" s="104"/>
      <c r="J51" s="104" t="s">
        <v>240</v>
      </c>
      <c r="K51" s="104" t="s">
        <v>238</v>
      </c>
      <c r="L51" s="104" t="s">
        <v>286</v>
      </c>
      <c r="M51" s="104"/>
      <c r="N51" s="94" t="str">
        <f>'Anii_I-IV_TCM'!F$83</f>
        <v>E</v>
      </c>
      <c r="O51" s="94">
        <f>'Anii_I-IV_TCM'!E$83</f>
        <v>4</v>
      </c>
      <c r="P51" s="94">
        <f>'Anii_I-IV_TCM'!G$83</f>
        <v>28</v>
      </c>
      <c r="Q51" s="94">
        <f>'Anii_I-IV_TCM'!H$83</f>
        <v>0</v>
      </c>
      <c r="R51" s="94">
        <f>'Anii_I-IV_TCM'!I$83</f>
        <v>28</v>
      </c>
      <c r="S51" s="94">
        <f>'Anii_I-IV_TCM'!J$83</f>
        <v>0</v>
      </c>
      <c r="T51" s="94">
        <f t="shared" si="1"/>
        <v>56</v>
      </c>
      <c r="U51" s="94" t="str">
        <f>'Anii_I-IV_TCM'!K$83</f>
        <v>DD</v>
      </c>
      <c r="V51" s="94">
        <f t="shared" si="2"/>
        <v>56</v>
      </c>
      <c r="W51" s="94">
        <f t="shared" si="3"/>
        <v>28</v>
      </c>
      <c r="X51" s="94">
        <f t="shared" si="4"/>
        <v>28</v>
      </c>
      <c r="Y51" s="94">
        <f t="shared" si="5"/>
        <v>4</v>
      </c>
      <c r="Z51" s="94">
        <f t="shared" si="6"/>
        <v>2</v>
      </c>
      <c r="AA51" s="94">
        <f t="shared" si="7"/>
        <v>2</v>
      </c>
      <c r="AB51" s="96" t="str">
        <f t="shared" si="8"/>
        <v>Opt.</v>
      </c>
    </row>
    <row r="52" spans="1:28" x14ac:dyDescent="0.2">
      <c r="A52" s="93">
        <f t="shared" si="0"/>
        <v>3</v>
      </c>
      <c r="B52" s="93">
        <v>5</v>
      </c>
      <c r="C52" s="93" t="str">
        <f>'Anii_I-IV_TCM'!B$84</f>
        <v>Professional practical training 100 hours/sem.</v>
      </c>
      <c r="D52" s="93"/>
      <c r="E52" s="93"/>
      <c r="F52" s="104" t="s">
        <v>240</v>
      </c>
      <c r="G52" s="104" t="s">
        <v>238</v>
      </c>
      <c r="H52" s="93" t="s">
        <v>269</v>
      </c>
      <c r="I52" s="93"/>
      <c r="J52" s="105" t="s">
        <v>237</v>
      </c>
      <c r="K52" s="105" t="s">
        <v>238</v>
      </c>
      <c r="L52" s="105" t="s">
        <v>242</v>
      </c>
      <c r="M52" s="105"/>
      <c r="N52" s="94" t="str">
        <f>'Anii_I-IV_TCM'!F$86</f>
        <v>C</v>
      </c>
      <c r="O52" s="94">
        <f>'Anii_I-IV_TCM'!E$86</f>
        <v>3</v>
      </c>
      <c r="P52" s="94">
        <f>'Anii_I-IV_TCM'!G$86</f>
        <v>0</v>
      </c>
      <c r="Q52" s="94">
        <f>'Anii_I-IV_TCM'!H$86</f>
        <v>0</v>
      </c>
      <c r="R52" s="94">
        <f>'Anii_I-IV_TCM'!I$86</f>
        <v>0</v>
      </c>
      <c r="S52" s="94">
        <f>'Anii_I-IV_TCM'!J$86</f>
        <v>0</v>
      </c>
      <c r="T52" s="94">
        <f t="shared" si="1"/>
        <v>0</v>
      </c>
      <c r="U52" s="94" t="str">
        <f>'Anii_I-IV_TCM'!K$86</f>
        <v>DD</v>
      </c>
      <c r="V52" s="94">
        <f t="shared" si="2"/>
        <v>0</v>
      </c>
      <c r="W52" s="94">
        <f t="shared" si="3"/>
        <v>0</v>
      </c>
      <c r="X52" s="94">
        <f t="shared" si="4"/>
        <v>0</v>
      </c>
      <c r="Y52" s="94">
        <f t="shared" si="5"/>
        <v>0</v>
      </c>
      <c r="Z52" s="94">
        <f t="shared" si="6"/>
        <v>0</v>
      </c>
      <c r="AA52" s="94">
        <f t="shared" si="7"/>
        <v>0</v>
      </c>
      <c r="AB52" s="96" t="str">
        <f t="shared" si="8"/>
        <v>Oblig.</v>
      </c>
    </row>
    <row r="53" spans="1:28" x14ac:dyDescent="0.2">
      <c r="A53" s="93">
        <f t="shared" si="0"/>
        <v>3</v>
      </c>
      <c r="B53" s="93">
        <v>5</v>
      </c>
      <c r="C53" s="93">
        <f>'Anii_I-IV_TCM'!B$87</f>
        <v>0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>
        <f>'Anii_I-IV_TCM'!F$89</f>
        <v>0</v>
      </c>
      <c r="O53" s="94">
        <f>'Anii_I-IV_TCM'!E$89</f>
        <v>0</v>
      </c>
      <c r="P53" s="94">
        <f>'Anii_I-IV_TCM'!G$89</f>
        <v>0</v>
      </c>
      <c r="Q53" s="94">
        <f>'Anii_I-IV_TCM'!H$89</f>
        <v>0</v>
      </c>
      <c r="R53" s="94">
        <f>'Anii_I-IV_TCM'!I$89</f>
        <v>0</v>
      </c>
      <c r="S53" s="94">
        <f>'Anii_I-IV_TCM'!J$89</f>
        <v>0</v>
      </c>
      <c r="T53" s="94">
        <f t="shared" si="1"/>
        <v>0</v>
      </c>
      <c r="U53" s="94">
        <f>'Anii_I-IV_TCM'!K$89</f>
        <v>0</v>
      </c>
      <c r="V53" s="94">
        <f t="shared" si="2"/>
        <v>0</v>
      </c>
      <c r="W53" s="94">
        <f t="shared" si="3"/>
        <v>0</v>
      </c>
      <c r="X53" s="94">
        <f t="shared" si="4"/>
        <v>0</v>
      </c>
      <c r="Y53" s="94">
        <f t="shared" si="5"/>
        <v>0</v>
      </c>
      <c r="Z53" s="94">
        <f t="shared" si="6"/>
        <v>0</v>
      </c>
      <c r="AA53" s="94">
        <f t="shared" si="7"/>
        <v>0</v>
      </c>
      <c r="AB53" s="96" t="str">
        <f t="shared" si="8"/>
        <v/>
      </c>
    </row>
    <row r="54" spans="1:28" x14ac:dyDescent="0.2">
      <c r="A54" s="93">
        <f t="shared" si="0"/>
        <v>3</v>
      </c>
      <c r="B54" s="93">
        <v>6</v>
      </c>
      <c r="C54" s="93" t="str">
        <f>'Anii_I-IV_TCM'!M$63</f>
        <v>Marketing</v>
      </c>
      <c r="D54" s="93"/>
      <c r="E54" s="93"/>
      <c r="F54" s="93" t="s">
        <v>240</v>
      </c>
      <c r="G54" s="104" t="s">
        <v>238</v>
      </c>
      <c r="H54" s="93" t="s">
        <v>287</v>
      </c>
      <c r="I54" s="93"/>
      <c r="J54" s="93" t="s">
        <v>240</v>
      </c>
      <c r="K54" s="104" t="s">
        <v>238</v>
      </c>
      <c r="L54" s="93" t="s">
        <v>287</v>
      </c>
      <c r="M54" s="93"/>
      <c r="N54" s="94" t="str">
        <f>'Anii_I-IV_TCM'!Q$65</f>
        <v>D</v>
      </c>
      <c r="O54" s="94">
        <f>'Anii_I-IV_TCM'!P$65</f>
        <v>2</v>
      </c>
      <c r="P54" s="94">
        <f>'Anii_I-IV_TCM'!R$65</f>
        <v>14</v>
      </c>
      <c r="Q54" s="94">
        <f>'Anii_I-IV_TCM'!S$65</f>
        <v>14</v>
      </c>
      <c r="R54" s="94">
        <f>'Anii_I-IV_TCM'!T$65</f>
        <v>0</v>
      </c>
      <c r="S54" s="94">
        <f>'Anii_I-IV_TCM'!U$65</f>
        <v>0</v>
      </c>
      <c r="T54" s="94">
        <f t="shared" si="1"/>
        <v>28</v>
      </c>
      <c r="U54" s="94" t="str">
        <f>'Anii_I-IV_TCM'!V$65</f>
        <v>DC</v>
      </c>
      <c r="V54" s="94">
        <f t="shared" si="2"/>
        <v>28</v>
      </c>
      <c r="W54" s="94">
        <f t="shared" si="3"/>
        <v>14</v>
      </c>
      <c r="X54" s="94">
        <f t="shared" si="4"/>
        <v>14</v>
      </c>
      <c r="Y54" s="94">
        <f t="shared" si="5"/>
        <v>2</v>
      </c>
      <c r="Z54" s="94">
        <f t="shared" si="6"/>
        <v>1</v>
      </c>
      <c r="AA54" s="94">
        <f t="shared" si="7"/>
        <v>1</v>
      </c>
      <c r="AB54" s="96" t="str">
        <f t="shared" si="8"/>
        <v>Oblig.</v>
      </c>
    </row>
    <row r="55" spans="1:28" x14ac:dyDescent="0.2">
      <c r="A55" s="93">
        <f t="shared" si="0"/>
        <v>3</v>
      </c>
      <c r="B55" s="93">
        <v>6</v>
      </c>
      <c r="C55" s="93" t="str">
        <f>'Anii_I-IV_TCM'!M$66</f>
        <v>Mechanical machine parts 2</v>
      </c>
      <c r="D55" s="93"/>
      <c r="E55" s="93"/>
      <c r="F55" s="104" t="s">
        <v>235</v>
      </c>
      <c r="G55" s="104" t="s">
        <v>238</v>
      </c>
      <c r="H55" s="104" t="s">
        <v>278</v>
      </c>
      <c r="I55" s="104"/>
      <c r="J55" s="104" t="s">
        <v>235</v>
      </c>
      <c r="K55" s="104" t="s">
        <v>238</v>
      </c>
      <c r="L55" s="104" t="s">
        <v>278</v>
      </c>
      <c r="M55" s="104"/>
      <c r="N55" s="94" t="str">
        <f>'Anii_I-IV_TCM'!Q$68</f>
        <v>E</v>
      </c>
      <c r="O55" s="94">
        <f>'Anii_I-IV_TCM'!P$68</f>
        <v>5</v>
      </c>
      <c r="P55" s="94">
        <f>'Anii_I-IV_TCM'!R$68</f>
        <v>28</v>
      </c>
      <c r="Q55" s="94">
        <f>'Anii_I-IV_TCM'!S$68</f>
        <v>0</v>
      </c>
      <c r="R55" s="94">
        <f>'Anii_I-IV_TCM'!T$68</f>
        <v>14</v>
      </c>
      <c r="S55" s="94">
        <f>'Anii_I-IV_TCM'!U$68</f>
        <v>14</v>
      </c>
      <c r="T55" s="94">
        <f t="shared" si="1"/>
        <v>56</v>
      </c>
      <c r="U55" s="94" t="str">
        <f>'Anii_I-IV_TCM'!V$68</f>
        <v>DD</v>
      </c>
      <c r="V55" s="94">
        <f t="shared" si="2"/>
        <v>56</v>
      </c>
      <c r="W55" s="94">
        <f t="shared" si="3"/>
        <v>28</v>
      </c>
      <c r="X55" s="94">
        <f t="shared" si="4"/>
        <v>28</v>
      </c>
      <c r="Y55" s="94">
        <f t="shared" si="5"/>
        <v>4</v>
      </c>
      <c r="Z55" s="94">
        <f t="shared" si="6"/>
        <v>2</v>
      </c>
      <c r="AA55" s="94">
        <f t="shared" si="7"/>
        <v>2</v>
      </c>
      <c r="AB55" s="96" t="str">
        <f t="shared" si="8"/>
        <v>Oblig.</v>
      </c>
    </row>
    <row r="56" spans="1:28" x14ac:dyDescent="0.2">
      <c r="A56" s="93">
        <f t="shared" si="0"/>
        <v>3</v>
      </c>
      <c r="B56" s="93">
        <v>6</v>
      </c>
      <c r="C56" s="93" t="str">
        <f>'Anii_I-IV_TCM'!M$69</f>
        <v>Computer aided design (CAD)</v>
      </c>
      <c r="D56" s="93"/>
      <c r="E56" s="93"/>
      <c r="F56" s="104" t="s">
        <v>240</v>
      </c>
      <c r="G56" s="104" t="s">
        <v>238</v>
      </c>
      <c r="H56" s="104" t="s">
        <v>241</v>
      </c>
      <c r="I56" s="104"/>
      <c r="J56" s="107" t="s">
        <v>237</v>
      </c>
      <c r="K56" s="107" t="s">
        <v>238</v>
      </c>
      <c r="L56" s="107" t="s">
        <v>242</v>
      </c>
      <c r="M56" s="107"/>
      <c r="N56" s="94" t="str">
        <f>'Anii_I-IV_TCM'!Q$71</f>
        <v>D</v>
      </c>
      <c r="O56" s="94">
        <f>'Anii_I-IV_TCM'!P$71</f>
        <v>5</v>
      </c>
      <c r="P56" s="94">
        <f>'Anii_I-IV_TCM'!R$71</f>
        <v>28</v>
      </c>
      <c r="Q56" s="94">
        <f>'Anii_I-IV_TCM'!S$71</f>
        <v>0</v>
      </c>
      <c r="R56" s="94">
        <f>'Anii_I-IV_TCM'!T$71</f>
        <v>28</v>
      </c>
      <c r="S56" s="94">
        <f>'Anii_I-IV_TCM'!U$71</f>
        <v>0</v>
      </c>
      <c r="T56" s="94">
        <f t="shared" si="1"/>
        <v>56</v>
      </c>
      <c r="U56" s="94" t="str">
        <f>'Anii_I-IV_TCM'!V$71</f>
        <v>DD</v>
      </c>
      <c r="V56" s="94">
        <f t="shared" si="2"/>
        <v>56</v>
      </c>
      <c r="W56" s="94">
        <f t="shared" si="3"/>
        <v>28</v>
      </c>
      <c r="X56" s="94">
        <f t="shared" si="4"/>
        <v>28</v>
      </c>
      <c r="Y56" s="94">
        <f t="shared" si="5"/>
        <v>4</v>
      </c>
      <c r="Z56" s="94">
        <f t="shared" si="6"/>
        <v>2</v>
      </c>
      <c r="AA56" s="94">
        <f t="shared" si="7"/>
        <v>2</v>
      </c>
      <c r="AB56" s="96" t="str">
        <f t="shared" si="8"/>
        <v>Oblig.</v>
      </c>
    </row>
    <row r="57" spans="1:28" x14ac:dyDescent="0.2">
      <c r="A57" s="93">
        <f t="shared" si="0"/>
        <v>3</v>
      </c>
      <c r="B57" s="93">
        <v>6</v>
      </c>
      <c r="C57" s="93" t="str">
        <f>'Anii_I-IV_TCM'!M$72</f>
        <v>Optional independent 3</v>
      </c>
      <c r="D57" s="93" t="str">
        <f>'Anii_I-IV_TCM'!M102</f>
        <v>Opt.Ind.3.1-Material Selection (*)</v>
      </c>
      <c r="E57" s="93" t="str">
        <f>'Anii_I-IV_TCM'!M105</f>
        <v>Opt.Ind.3.2-Material Control</v>
      </c>
      <c r="F57" s="104" t="s">
        <v>235</v>
      </c>
      <c r="G57" s="104" t="s">
        <v>238</v>
      </c>
      <c r="H57" s="104" t="s">
        <v>288</v>
      </c>
      <c r="I57" s="104"/>
      <c r="J57" s="107" t="s">
        <v>237</v>
      </c>
      <c r="K57" s="107" t="s">
        <v>238</v>
      </c>
      <c r="L57" s="93" t="s">
        <v>289</v>
      </c>
      <c r="M57" s="93"/>
      <c r="N57" s="94" t="str">
        <f>'Anii_I-IV_TCM'!Q$74</f>
        <v>D</v>
      </c>
      <c r="O57" s="94">
        <f>'Anii_I-IV_TCM'!P$74</f>
        <v>3</v>
      </c>
      <c r="P57" s="94">
        <f>'Anii_I-IV_TCM'!R$74</f>
        <v>28</v>
      </c>
      <c r="Q57" s="94">
        <f>'Anii_I-IV_TCM'!S$74</f>
        <v>0</v>
      </c>
      <c r="R57" s="94">
        <f>'Anii_I-IV_TCM'!T$74</f>
        <v>0</v>
      </c>
      <c r="S57" s="94">
        <f>'Anii_I-IV_TCM'!U$74</f>
        <v>28</v>
      </c>
      <c r="T57" s="94">
        <f t="shared" si="1"/>
        <v>56</v>
      </c>
      <c r="U57" s="94" t="str">
        <f>'Anii_I-IV_TCM'!V$74</f>
        <v>DS</v>
      </c>
      <c r="V57" s="94">
        <f t="shared" si="2"/>
        <v>56</v>
      </c>
      <c r="W57" s="94">
        <f t="shared" si="3"/>
        <v>28</v>
      </c>
      <c r="X57" s="94">
        <f t="shared" si="4"/>
        <v>28</v>
      </c>
      <c r="Y57" s="94">
        <f t="shared" si="5"/>
        <v>4</v>
      </c>
      <c r="Z57" s="94">
        <f t="shared" si="6"/>
        <v>2</v>
      </c>
      <c r="AA57" s="94">
        <f t="shared" si="7"/>
        <v>2</v>
      </c>
      <c r="AB57" s="96" t="str">
        <f t="shared" si="8"/>
        <v>Opt.</v>
      </c>
    </row>
    <row r="58" spans="1:28" x14ac:dyDescent="0.2">
      <c r="A58" s="93">
        <f t="shared" si="0"/>
        <v>3</v>
      </c>
      <c r="B58" s="93">
        <v>6</v>
      </c>
      <c r="C58" s="93" t="str">
        <f>'Anii_I-IV_TCM'!M$75</f>
        <v>Optional independent 4</v>
      </c>
      <c r="D58" s="93" t="str">
        <f>'Anii_I-IV_TCM'!M108</f>
        <v>Opt.Ind.4.1-Machine Tools (*)</v>
      </c>
      <c r="E58" s="93" t="str">
        <f>'Anii_I-IV_TCM'!M111</f>
        <v>Opt.Ind.4.2- Manufacturing  systems</v>
      </c>
      <c r="F58" s="104" t="s">
        <v>235</v>
      </c>
      <c r="G58" s="104" t="s">
        <v>238</v>
      </c>
      <c r="H58" s="104" t="s">
        <v>279</v>
      </c>
      <c r="I58" s="104"/>
      <c r="J58" s="104" t="s">
        <v>240</v>
      </c>
      <c r="K58" s="104" t="s">
        <v>238</v>
      </c>
      <c r="L58" s="104" t="s">
        <v>241</v>
      </c>
      <c r="M58" s="104"/>
      <c r="N58" s="94" t="str">
        <f>'Anii_I-IV_TCM'!Q$77</f>
        <v>E</v>
      </c>
      <c r="O58" s="94">
        <f>'Anii_I-IV_TCM'!P$77</f>
        <v>4</v>
      </c>
      <c r="P58" s="94">
        <f>'Anii_I-IV_TCM'!R$77</f>
        <v>28</v>
      </c>
      <c r="Q58" s="94">
        <f>'Anii_I-IV_TCM'!S$77</f>
        <v>0</v>
      </c>
      <c r="R58" s="94">
        <f>'Anii_I-IV_TCM'!T$77</f>
        <v>28</v>
      </c>
      <c r="S58" s="94">
        <f>'Anii_I-IV_TCM'!U$77</f>
        <v>0</v>
      </c>
      <c r="T58" s="94">
        <f t="shared" si="1"/>
        <v>56</v>
      </c>
      <c r="U58" s="94" t="str">
        <f>'Anii_I-IV_TCM'!V$77</f>
        <v>DD</v>
      </c>
      <c r="V58" s="94">
        <f t="shared" si="2"/>
        <v>56</v>
      </c>
      <c r="W58" s="94">
        <f t="shared" si="3"/>
        <v>28</v>
      </c>
      <c r="X58" s="94">
        <f t="shared" si="4"/>
        <v>28</v>
      </c>
      <c r="Y58" s="94">
        <f t="shared" si="5"/>
        <v>4</v>
      </c>
      <c r="Z58" s="94">
        <f t="shared" si="6"/>
        <v>2</v>
      </c>
      <c r="AA58" s="94">
        <f t="shared" si="7"/>
        <v>2</v>
      </c>
      <c r="AB58" s="96" t="str">
        <f t="shared" si="8"/>
        <v>Opt.</v>
      </c>
    </row>
    <row r="59" spans="1:28" x14ac:dyDescent="0.2">
      <c r="A59" s="93">
        <f t="shared" si="0"/>
        <v>3</v>
      </c>
      <c r="B59" s="93">
        <v>6</v>
      </c>
      <c r="C59" s="93" t="str">
        <f>'Anii_I-IV_TCM'!M$78</f>
        <v>Optional independent 5</v>
      </c>
      <c r="D59" s="93" t="str">
        <f>'Anii_I-IV_TCM'!M114</f>
        <v>Opt.Ind.5.1-Plastic deformation technologies (*)</v>
      </c>
      <c r="E59" s="93" t="str">
        <f>'Anii_I-IV_TCM'!M117</f>
        <v>Opt.Ind.5.2-Plastic deformation processing systems</v>
      </c>
      <c r="F59" s="104" t="s">
        <v>235</v>
      </c>
      <c r="G59" s="104" t="s">
        <v>238</v>
      </c>
      <c r="H59" s="104" t="s">
        <v>290</v>
      </c>
      <c r="I59" s="104"/>
      <c r="J59" s="104" t="s">
        <v>237</v>
      </c>
      <c r="K59" s="104" t="s">
        <v>238</v>
      </c>
      <c r="L59" s="104" t="s">
        <v>281</v>
      </c>
      <c r="M59" s="104"/>
      <c r="N59" s="94" t="str">
        <f>'Anii_I-IV_TCM'!Q$80</f>
        <v>E</v>
      </c>
      <c r="O59" s="94">
        <f>'Anii_I-IV_TCM'!P$80</f>
        <v>4</v>
      </c>
      <c r="P59" s="94">
        <f>'Anii_I-IV_TCM'!R$80</f>
        <v>28</v>
      </c>
      <c r="Q59" s="94">
        <f>'Anii_I-IV_TCM'!S$80</f>
        <v>0</v>
      </c>
      <c r="R59" s="94">
        <f>'Anii_I-IV_TCM'!T$80</f>
        <v>14</v>
      </c>
      <c r="S59" s="94">
        <f>'Anii_I-IV_TCM'!U$80</f>
        <v>14</v>
      </c>
      <c r="T59" s="94">
        <f t="shared" si="1"/>
        <v>56</v>
      </c>
      <c r="U59" s="94" t="str">
        <f>'Anii_I-IV_TCM'!V$80</f>
        <v>DS</v>
      </c>
      <c r="V59" s="94">
        <f t="shared" si="2"/>
        <v>56</v>
      </c>
      <c r="W59" s="94">
        <f t="shared" si="3"/>
        <v>28</v>
      </c>
      <c r="X59" s="94">
        <f t="shared" si="4"/>
        <v>28</v>
      </c>
      <c r="Y59" s="94">
        <f t="shared" si="5"/>
        <v>4</v>
      </c>
      <c r="Z59" s="94">
        <f t="shared" si="6"/>
        <v>2</v>
      </c>
      <c r="AA59" s="94">
        <f t="shared" si="7"/>
        <v>2</v>
      </c>
      <c r="AB59" s="96" t="str">
        <f t="shared" si="8"/>
        <v>Opt.</v>
      </c>
    </row>
    <row r="60" spans="1:28" x14ac:dyDescent="0.2">
      <c r="A60" s="93">
        <f t="shared" si="0"/>
        <v>3</v>
      </c>
      <c r="B60" s="93">
        <v>6</v>
      </c>
      <c r="C60" s="93" t="str">
        <f>'Anii_I-IV_TCM'!M$81</f>
        <v>Optional independent 6</v>
      </c>
      <c r="D60" s="93" t="str">
        <f>'Anii_I-IV_TCM'!M120</f>
        <v>Opt.Ind.6.1-Thermal covering and reconditioning (*)</v>
      </c>
      <c r="E60" s="93" t="str">
        <f>'Anii_I-IV_TCM'!M123</f>
        <v>Opt.Ind.6.2-Anticorrosive protections</v>
      </c>
      <c r="F60" s="104" t="s">
        <v>235</v>
      </c>
      <c r="G60" s="104" t="s">
        <v>238</v>
      </c>
      <c r="H60" s="104" t="s">
        <v>275</v>
      </c>
      <c r="I60" s="104"/>
      <c r="J60" s="122" t="s">
        <v>235</v>
      </c>
      <c r="K60" s="122" t="s">
        <v>238</v>
      </c>
      <c r="L60" s="122" t="s">
        <v>275</v>
      </c>
      <c r="M60" s="122"/>
      <c r="N60" s="94" t="str">
        <f>'Anii_I-IV_TCM'!Q$83</f>
        <v>E</v>
      </c>
      <c r="O60" s="94">
        <f>'Anii_I-IV_TCM'!P$83</f>
        <v>4</v>
      </c>
      <c r="P60" s="94">
        <f>'Anii_I-IV_TCM'!R$83</f>
        <v>28</v>
      </c>
      <c r="Q60" s="94">
        <f>'Anii_I-IV_TCM'!S$83</f>
        <v>0</v>
      </c>
      <c r="R60" s="94">
        <f>'Anii_I-IV_TCM'!T$83</f>
        <v>28</v>
      </c>
      <c r="S60" s="94">
        <f>'Anii_I-IV_TCM'!U$83</f>
        <v>0</v>
      </c>
      <c r="T60" s="94">
        <f t="shared" si="1"/>
        <v>56</v>
      </c>
      <c r="U60" s="94" t="str">
        <f>'Anii_I-IV_TCM'!V$83</f>
        <v>DS</v>
      </c>
      <c r="V60" s="94">
        <f t="shared" si="2"/>
        <v>56</v>
      </c>
      <c r="W60" s="94">
        <f t="shared" si="3"/>
        <v>28</v>
      </c>
      <c r="X60" s="94">
        <f t="shared" si="4"/>
        <v>28</v>
      </c>
      <c r="Y60" s="94">
        <f t="shared" si="5"/>
        <v>4</v>
      </c>
      <c r="Z60" s="94">
        <f t="shared" si="6"/>
        <v>2</v>
      </c>
      <c r="AA60" s="94">
        <f t="shared" si="7"/>
        <v>2</v>
      </c>
      <c r="AB60" s="96" t="str">
        <f t="shared" si="8"/>
        <v>Opt.</v>
      </c>
    </row>
    <row r="61" spans="1:28" x14ac:dyDescent="0.2">
      <c r="A61" s="93">
        <f t="shared" si="0"/>
        <v>3</v>
      </c>
      <c r="B61" s="93">
        <v>6</v>
      </c>
      <c r="C61" s="93" t="str">
        <f>'Anii_I-IV_TCM'!M$84</f>
        <v>Professional practical training  100 hours/sem.</v>
      </c>
      <c r="D61" s="93"/>
      <c r="E61" s="93"/>
      <c r="F61" s="104" t="s">
        <v>240</v>
      </c>
      <c r="G61" s="104" t="s">
        <v>238</v>
      </c>
      <c r="H61" s="93" t="s">
        <v>269</v>
      </c>
      <c r="I61" s="93"/>
      <c r="J61" s="105" t="s">
        <v>237</v>
      </c>
      <c r="K61" s="105" t="s">
        <v>238</v>
      </c>
      <c r="L61" s="105" t="s">
        <v>242</v>
      </c>
      <c r="M61" s="105"/>
      <c r="N61" s="94" t="str">
        <f>'Anii_I-IV_TCM'!Q$86</f>
        <v>C</v>
      </c>
      <c r="O61" s="94">
        <f>'Anii_I-IV_TCM'!P$86</f>
        <v>3</v>
      </c>
      <c r="P61" s="94">
        <f>'Anii_I-IV_TCM'!R$86</f>
        <v>0</v>
      </c>
      <c r="Q61" s="94">
        <f>'Anii_I-IV_TCM'!S$86</f>
        <v>0</v>
      </c>
      <c r="R61" s="94">
        <f>'Anii_I-IV_TCM'!T$86</f>
        <v>0</v>
      </c>
      <c r="S61" s="94">
        <f>'Anii_I-IV_TCM'!U$86</f>
        <v>0</v>
      </c>
      <c r="T61" s="94">
        <f t="shared" si="1"/>
        <v>0</v>
      </c>
      <c r="U61" s="94" t="str">
        <f>'Anii_I-IV_TCM'!V$86</f>
        <v>DD</v>
      </c>
      <c r="V61" s="94">
        <f t="shared" si="2"/>
        <v>0</v>
      </c>
      <c r="W61" s="94">
        <f t="shared" si="3"/>
        <v>0</v>
      </c>
      <c r="X61" s="94">
        <f t="shared" si="4"/>
        <v>0</v>
      </c>
      <c r="Y61" s="94">
        <f t="shared" si="5"/>
        <v>0</v>
      </c>
      <c r="Z61" s="94">
        <f t="shared" si="6"/>
        <v>0</v>
      </c>
      <c r="AA61" s="94">
        <f t="shared" si="7"/>
        <v>0</v>
      </c>
      <c r="AB61" s="96" t="str">
        <f t="shared" si="8"/>
        <v>Oblig.</v>
      </c>
    </row>
    <row r="62" spans="1:28" x14ac:dyDescent="0.2">
      <c r="A62" s="93">
        <f t="shared" si="0"/>
        <v>3</v>
      </c>
      <c r="B62" s="93">
        <v>6</v>
      </c>
      <c r="C62" s="93">
        <f>'Anii_I-IV_TCM'!M$87</f>
        <v>0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>
        <f>'Anii_I-IV_TCM'!Q$89</f>
        <v>0</v>
      </c>
      <c r="O62" s="94">
        <f>'Anii_I-IV_TCM'!P$89</f>
        <v>0</v>
      </c>
      <c r="P62" s="94">
        <f>'Anii_I-IV_TCM'!R$89</f>
        <v>0</v>
      </c>
      <c r="Q62" s="94">
        <f>'Anii_I-IV_TCM'!S$89</f>
        <v>0</v>
      </c>
      <c r="R62" s="94">
        <f>'Anii_I-IV_TCM'!T$89</f>
        <v>0</v>
      </c>
      <c r="S62" s="94">
        <f>'Anii_I-IV_TCM'!U$89</f>
        <v>0</v>
      </c>
      <c r="T62" s="94">
        <f t="shared" si="1"/>
        <v>0</v>
      </c>
      <c r="U62" s="94">
        <f>'Anii_I-IV_TCM'!V$89</f>
        <v>0</v>
      </c>
      <c r="V62" s="94">
        <f t="shared" si="2"/>
        <v>0</v>
      </c>
      <c r="W62" s="94">
        <f t="shared" si="3"/>
        <v>0</v>
      </c>
      <c r="X62" s="94">
        <f t="shared" si="4"/>
        <v>0</v>
      </c>
      <c r="Y62" s="94">
        <f t="shared" si="5"/>
        <v>0</v>
      </c>
      <c r="Z62" s="94">
        <f t="shared" si="6"/>
        <v>0</v>
      </c>
      <c r="AA62" s="94">
        <f t="shared" si="7"/>
        <v>0</v>
      </c>
      <c r="AB62" s="96" t="str">
        <f t="shared" si="8"/>
        <v/>
      </c>
    </row>
    <row r="63" spans="1:28" x14ac:dyDescent="0.2">
      <c r="A63" s="93">
        <f t="shared" si="0"/>
        <v>4</v>
      </c>
      <c r="B63" s="93">
        <v>7</v>
      </c>
      <c r="C63" s="93" t="str">
        <f>'Anii_I-IV_TCM'!X$63</f>
        <v>Optional independent 7</v>
      </c>
      <c r="D63" s="93" t="str">
        <f>'Anii_I-IV_TCM'!X102</f>
        <v>Opt.Ind.7.1-Product manufacturing engineering (*)</v>
      </c>
      <c r="E63" s="93" t="str">
        <f>'Anii_I-IV_TCM'!X105</f>
        <v>Opt.Ind.7.2- Manufacturing engineering</v>
      </c>
      <c r="F63" s="104" t="s">
        <v>243</v>
      </c>
      <c r="G63" s="104" t="s">
        <v>238</v>
      </c>
      <c r="H63" s="104" t="s">
        <v>291</v>
      </c>
      <c r="I63" s="104"/>
      <c r="J63" s="104" t="s">
        <v>240</v>
      </c>
      <c r="K63" s="104" t="s">
        <v>238</v>
      </c>
      <c r="L63" s="104" t="s">
        <v>280</v>
      </c>
      <c r="M63" s="104"/>
      <c r="N63" s="94" t="str">
        <f>'Anii_I-IV_TCM'!AB$65</f>
        <v>E</v>
      </c>
      <c r="O63" s="94">
        <f>'Anii_I-IV_TCM'!AA$65</f>
        <v>5</v>
      </c>
      <c r="P63" s="94">
        <f>'Anii_I-IV_TCM'!AC$65</f>
        <v>28</v>
      </c>
      <c r="Q63" s="94">
        <f>'Anii_I-IV_TCM'!AD$65</f>
        <v>0</v>
      </c>
      <c r="R63" s="94">
        <f>'Anii_I-IV_TCM'!AE$65</f>
        <v>14</v>
      </c>
      <c r="S63" s="94">
        <f>'Anii_I-IV_TCM'!AF$65</f>
        <v>14</v>
      </c>
      <c r="T63" s="94">
        <f t="shared" si="1"/>
        <v>56</v>
      </c>
      <c r="U63" s="94" t="str">
        <f>'Anii_I-IV_TCM'!AG$65</f>
        <v>DS</v>
      </c>
      <c r="V63" s="94">
        <f t="shared" si="2"/>
        <v>56</v>
      </c>
      <c r="W63" s="94">
        <f t="shared" si="3"/>
        <v>28</v>
      </c>
      <c r="X63" s="94">
        <f t="shared" si="4"/>
        <v>28</v>
      </c>
      <c r="Y63" s="94">
        <f t="shared" si="5"/>
        <v>4</v>
      </c>
      <c r="Z63" s="94">
        <f t="shared" si="6"/>
        <v>2</v>
      </c>
      <c r="AA63" s="94">
        <f t="shared" si="7"/>
        <v>2</v>
      </c>
      <c r="AB63" s="96" t="str">
        <f t="shared" si="8"/>
        <v>Opt.</v>
      </c>
    </row>
    <row r="64" spans="1:28" x14ac:dyDescent="0.2">
      <c r="A64" s="93">
        <f t="shared" si="0"/>
        <v>4</v>
      </c>
      <c r="B64" s="93">
        <v>7</v>
      </c>
      <c r="C64" s="93" t="str">
        <f>'Anii_I-IV_TCM'!X$66</f>
        <v>Optional independent 8</v>
      </c>
      <c r="D64" s="93" t="str">
        <f>'Anii_I-IV_TCM'!X108</f>
        <v>Opt.Ind.8.1-Servomachinery, gauges and sensors (*)</v>
      </c>
      <c r="E64" s="93" t="str">
        <f>'Anii_I-IV_TCM'!X111</f>
        <v>Opt.Ind.8.2-Driving of the processing machines</v>
      </c>
      <c r="F64" s="104" t="s">
        <v>235</v>
      </c>
      <c r="G64" s="104" t="s">
        <v>238</v>
      </c>
      <c r="H64" s="104" t="s">
        <v>279</v>
      </c>
      <c r="I64" s="104"/>
      <c r="J64" s="104" t="s">
        <v>235</v>
      </c>
      <c r="K64" s="104" t="s">
        <v>238</v>
      </c>
      <c r="L64" s="104" t="s">
        <v>279</v>
      </c>
      <c r="M64" s="104"/>
      <c r="N64" s="94" t="str">
        <f>'Anii_I-IV_TCM'!AB$68</f>
        <v>E</v>
      </c>
      <c r="O64" s="94">
        <f>'Anii_I-IV_TCM'!AA$68</f>
        <v>5</v>
      </c>
      <c r="P64" s="94">
        <f>'Anii_I-IV_TCM'!AC$68</f>
        <v>28</v>
      </c>
      <c r="Q64" s="94">
        <f>'Anii_I-IV_TCM'!AD$68</f>
        <v>0</v>
      </c>
      <c r="R64" s="94">
        <f>'Anii_I-IV_TCM'!AE$68</f>
        <v>28</v>
      </c>
      <c r="S64" s="94">
        <f>'Anii_I-IV_TCM'!AF$68</f>
        <v>0</v>
      </c>
      <c r="T64" s="94">
        <f t="shared" si="1"/>
        <v>56</v>
      </c>
      <c r="U64" s="94" t="str">
        <f>'Anii_I-IV_TCM'!AG$68</f>
        <v>DS</v>
      </c>
      <c r="V64" s="94">
        <f t="shared" si="2"/>
        <v>56</v>
      </c>
      <c r="W64" s="94">
        <f t="shared" si="3"/>
        <v>28</v>
      </c>
      <c r="X64" s="94">
        <f t="shared" si="4"/>
        <v>28</v>
      </c>
      <c r="Y64" s="94">
        <f t="shared" si="5"/>
        <v>4</v>
      </c>
      <c r="Z64" s="94">
        <f t="shared" si="6"/>
        <v>2</v>
      </c>
      <c r="AA64" s="94">
        <f t="shared" si="7"/>
        <v>2</v>
      </c>
      <c r="AB64" s="96" t="str">
        <f t="shared" si="8"/>
        <v>Opt.</v>
      </c>
    </row>
    <row r="65" spans="1:28" x14ac:dyDescent="0.2">
      <c r="A65" s="93">
        <f t="shared" si="0"/>
        <v>4</v>
      </c>
      <c r="B65" s="93">
        <v>7</v>
      </c>
      <c r="C65" s="93" t="str">
        <f>'Anii_I-IV_TCM'!X$69</f>
        <v>Optional independent 9</v>
      </c>
      <c r="D65" s="93" t="str">
        <f>'Anii_I-IV_TCM'!X114</f>
        <v>Opt.Ind.9.1-Innovation and vocational communication (*)</v>
      </c>
      <c r="E65" s="93" t="str">
        <f>'Anii_I-IV_TCM'!X117</f>
        <v xml:space="preserve">Opt.Ind.9.2-Technical creativity and value engineering </v>
      </c>
      <c r="F65" s="104" t="s">
        <v>235</v>
      </c>
      <c r="G65" s="104" t="s">
        <v>238</v>
      </c>
      <c r="H65" s="104" t="s">
        <v>276</v>
      </c>
      <c r="I65" s="104"/>
      <c r="J65" s="104" t="s">
        <v>237</v>
      </c>
      <c r="K65" s="104" t="s">
        <v>238</v>
      </c>
      <c r="L65" s="104" t="s">
        <v>281</v>
      </c>
      <c r="M65" s="104"/>
      <c r="N65" s="94" t="str">
        <f>'Anii_I-IV_TCM'!AB$71</f>
        <v>D</v>
      </c>
      <c r="O65" s="94">
        <f>'Anii_I-IV_TCM'!AA$71</f>
        <v>5</v>
      </c>
      <c r="P65" s="94">
        <f>'Anii_I-IV_TCM'!AC$71</f>
        <v>35</v>
      </c>
      <c r="Q65" s="94">
        <f>'Anii_I-IV_TCM'!AD$71</f>
        <v>0</v>
      </c>
      <c r="R65" s="94">
        <f>'Anii_I-IV_TCM'!AE$71</f>
        <v>7</v>
      </c>
      <c r="S65" s="94">
        <f>'Anii_I-IV_TCM'!AF$71</f>
        <v>21</v>
      </c>
      <c r="T65" s="94">
        <f t="shared" si="1"/>
        <v>63</v>
      </c>
      <c r="U65" s="94" t="str">
        <f>'Anii_I-IV_TCM'!AG$71</f>
        <v>DS</v>
      </c>
      <c r="V65" s="94">
        <f t="shared" si="2"/>
        <v>63</v>
      </c>
      <c r="W65" s="94">
        <f t="shared" si="3"/>
        <v>35</v>
      </c>
      <c r="X65" s="94">
        <f t="shared" si="4"/>
        <v>28</v>
      </c>
      <c r="Y65" s="94">
        <f t="shared" si="5"/>
        <v>4.5</v>
      </c>
      <c r="Z65" s="94">
        <f t="shared" si="6"/>
        <v>2.5</v>
      </c>
      <c r="AA65" s="94">
        <f t="shared" si="7"/>
        <v>2</v>
      </c>
      <c r="AB65" s="96" t="str">
        <f t="shared" si="8"/>
        <v>Opt.</v>
      </c>
    </row>
    <row r="66" spans="1:28" x14ac:dyDescent="0.2">
      <c r="A66" s="93">
        <f t="shared" si="0"/>
        <v>4</v>
      </c>
      <c r="B66" s="93">
        <v>7</v>
      </c>
      <c r="C66" s="93" t="str">
        <f>'Anii_I-IV_TCM'!X$72</f>
        <v>Optional independent 10</v>
      </c>
      <c r="D66" s="93" t="str">
        <f>'Anii_I-IV_TCM'!X120</f>
        <v>Opt.Ind.10.1-Materials deformation and breakage (*)</v>
      </c>
      <c r="E66" s="93" t="str">
        <f>'Anii_I-IV_TCM'!X123</f>
        <v>Opt.Ind.10.2-Industrial welding</v>
      </c>
      <c r="F66" s="104" t="s">
        <v>240</v>
      </c>
      <c r="G66" s="104" t="s">
        <v>238</v>
      </c>
      <c r="H66" s="93" t="s">
        <v>292</v>
      </c>
      <c r="I66" s="93"/>
      <c r="J66" s="104" t="s">
        <v>240</v>
      </c>
      <c r="K66" s="104" t="s">
        <v>238</v>
      </c>
      <c r="L66" s="93" t="s">
        <v>292</v>
      </c>
      <c r="M66" s="93"/>
      <c r="N66" s="94" t="str">
        <f>'Anii_I-IV_TCM'!AB$74</f>
        <v>E</v>
      </c>
      <c r="O66" s="94">
        <f>'Anii_I-IV_TCM'!AA$74</f>
        <v>5</v>
      </c>
      <c r="P66" s="94">
        <f>'Anii_I-IV_TCM'!AC$74</f>
        <v>28</v>
      </c>
      <c r="Q66" s="94">
        <f>'Anii_I-IV_TCM'!AD$74</f>
        <v>0</v>
      </c>
      <c r="R66" s="94">
        <f>'Anii_I-IV_TCM'!AE$74</f>
        <v>14</v>
      </c>
      <c r="S66" s="94">
        <f>'Anii_I-IV_TCM'!AF$74</f>
        <v>14</v>
      </c>
      <c r="T66" s="94">
        <f t="shared" si="1"/>
        <v>56</v>
      </c>
      <c r="U66" s="94" t="str">
        <f>'Anii_I-IV_TCM'!AG$74</f>
        <v>DS</v>
      </c>
      <c r="V66" s="94">
        <f t="shared" si="2"/>
        <v>56</v>
      </c>
      <c r="W66" s="94">
        <f t="shared" si="3"/>
        <v>28</v>
      </c>
      <c r="X66" s="94">
        <f t="shared" si="4"/>
        <v>28</v>
      </c>
      <c r="Y66" s="94">
        <f t="shared" si="5"/>
        <v>4</v>
      </c>
      <c r="Z66" s="94">
        <f t="shared" si="6"/>
        <v>2</v>
      </c>
      <c r="AA66" s="94">
        <f t="shared" si="7"/>
        <v>2</v>
      </c>
      <c r="AB66" s="96" t="str">
        <f t="shared" si="8"/>
        <v>Opt.</v>
      </c>
    </row>
    <row r="67" spans="1:28" x14ac:dyDescent="0.2">
      <c r="A67" s="93">
        <f t="shared" si="0"/>
        <v>4</v>
      </c>
      <c r="B67" s="93">
        <v>7</v>
      </c>
      <c r="C67" s="93" t="str">
        <f>'Anii_I-IV_TCM'!X$75</f>
        <v>Optional packed 1</v>
      </c>
      <c r="D67" s="93" t="str">
        <f>'Anii_I-IV_TCM'!X126</f>
        <v>Opt.Pac.1.1-Manufacturing devices and maintenance (*)</v>
      </c>
      <c r="E67" s="93" t="str">
        <f>'Anii_I-IV_TCM'!X129</f>
        <v>Opt.Pac.1.2- Operational availability of technological systems</v>
      </c>
      <c r="F67" s="104" t="s">
        <v>235</v>
      </c>
      <c r="G67" s="104" t="s">
        <v>238</v>
      </c>
      <c r="H67" s="104" t="s">
        <v>293</v>
      </c>
      <c r="I67" s="104"/>
      <c r="J67" s="104" t="s">
        <v>237</v>
      </c>
      <c r="K67" s="104" t="s">
        <v>238</v>
      </c>
      <c r="L67" s="104" t="s">
        <v>285</v>
      </c>
      <c r="M67" s="104"/>
      <c r="N67" s="94" t="str">
        <f>'Anii_I-IV_TCM'!AB$77</f>
        <v>D</v>
      </c>
      <c r="O67" s="94">
        <f>'Anii_I-IV_TCM'!AA$77</f>
        <v>5</v>
      </c>
      <c r="P67" s="94">
        <f>'Anii_I-IV_TCM'!AC$77</f>
        <v>35</v>
      </c>
      <c r="Q67" s="94">
        <f>'Anii_I-IV_TCM'!AD$77</f>
        <v>0</v>
      </c>
      <c r="R67" s="94">
        <f>'Anii_I-IV_TCM'!AE$77</f>
        <v>14</v>
      </c>
      <c r="S67" s="94">
        <f>'Anii_I-IV_TCM'!AF$77</f>
        <v>14</v>
      </c>
      <c r="T67" s="94">
        <f t="shared" si="1"/>
        <v>63</v>
      </c>
      <c r="U67" s="94" t="str">
        <f>'Anii_I-IV_TCM'!AG$77</f>
        <v>DD</v>
      </c>
      <c r="V67" s="94">
        <f t="shared" si="2"/>
        <v>63</v>
      </c>
      <c r="W67" s="94">
        <f t="shared" si="3"/>
        <v>35</v>
      </c>
      <c r="X67" s="94">
        <f t="shared" si="4"/>
        <v>28</v>
      </c>
      <c r="Y67" s="94">
        <f t="shared" si="5"/>
        <v>4.5</v>
      </c>
      <c r="Z67" s="94">
        <f t="shared" si="6"/>
        <v>2.5</v>
      </c>
      <c r="AA67" s="94">
        <f t="shared" si="7"/>
        <v>2</v>
      </c>
      <c r="AB67" s="96" t="str">
        <f t="shared" si="8"/>
        <v>Opt.</v>
      </c>
    </row>
    <row r="68" spans="1:28" x14ac:dyDescent="0.2">
      <c r="A68" s="93">
        <f t="shared" si="0"/>
        <v>4</v>
      </c>
      <c r="B68" s="93">
        <v>7</v>
      </c>
      <c r="C68" s="93" t="str">
        <f>'Anii_I-IV_TCM'!X$78</f>
        <v>Optional packed 2</v>
      </c>
      <c r="D68" s="93" t="str">
        <f>'Anii_I-IV_TCM'!X132</f>
        <v>Opt.Pac.2.1-Cutting tools design and applications  (*)</v>
      </c>
      <c r="E68" s="93" t="str">
        <f>'Anii_I-IV_TCM'!X135</f>
        <v>Opt.Pac.2.2-Cutting Tools</v>
      </c>
      <c r="F68" s="104" t="s">
        <v>240</v>
      </c>
      <c r="G68" s="104" t="s">
        <v>238</v>
      </c>
      <c r="H68" s="104" t="s">
        <v>280</v>
      </c>
      <c r="I68" s="104"/>
      <c r="J68" s="104" t="s">
        <v>237</v>
      </c>
      <c r="K68" s="104" t="s">
        <v>238</v>
      </c>
      <c r="L68" s="104" t="s">
        <v>242</v>
      </c>
      <c r="M68" s="104"/>
      <c r="N68" s="94" t="str">
        <f>'Anii_I-IV_TCM'!AB$80</f>
        <v>E</v>
      </c>
      <c r="O68" s="94">
        <f>'Anii_I-IV_TCM'!AA$80</f>
        <v>4</v>
      </c>
      <c r="P68" s="94">
        <f>'Anii_I-IV_TCM'!AC$80</f>
        <v>28</v>
      </c>
      <c r="Q68" s="94">
        <f>'Anii_I-IV_TCM'!AD$80</f>
        <v>0</v>
      </c>
      <c r="R68" s="94">
        <f>'Anii_I-IV_TCM'!AE$80</f>
        <v>28</v>
      </c>
      <c r="S68" s="94">
        <f>'Anii_I-IV_TCM'!AF$80</f>
        <v>0</v>
      </c>
      <c r="T68" s="94">
        <f t="shared" si="1"/>
        <v>56</v>
      </c>
      <c r="U68" s="94" t="str">
        <f>'Anii_I-IV_TCM'!AG$80</f>
        <v>DD</v>
      </c>
      <c r="V68" s="94">
        <f t="shared" si="2"/>
        <v>56</v>
      </c>
      <c r="W68" s="94">
        <f t="shared" si="3"/>
        <v>28</v>
      </c>
      <c r="X68" s="94">
        <f t="shared" si="4"/>
        <v>28</v>
      </c>
      <c r="Y68" s="94">
        <f t="shared" si="5"/>
        <v>4</v>
      </c>
      <c r="Z68" s="94">
        <f t="shared" si="6"/>
        <v>2</v>
      </c>
      <c r="AA68" s="94">
        <f t="shared" si="7"/>
        <v>2</v>
      </c>
      <c r="AB68" s="96" t="str">
        <f t="shared" si="8"/>
        <v>Opt.</v>
      </c>
    </row>
    <row r="69" spans="1:28" x14ac:dyDescent="0.2">
      <c r="A69" s="93">
        <f t="shared" si="0"/>
        <v>4</v>
      </c>
      <c r="B69" s="93">
        <v>7</v>
      </c>
      <c r="C69" s="93" t="str">
        <f>'Anii_I-IV_TCM'!X$81</f>
        <v>Communication</v>
      </c>
      <c r="D69" s="93"/>
      <c r="E69" s="93"/>
      <c r="F69" s="93"/>
      <c r="G69" s="93"/>
      <c r="H69" s="93"/>
      <c r="I69" s="93"/>
      <c r="J69" s="104" t="s">
        <v>237</v>
      </c>
      <c r="K69" s="104" t="s">
        <v>232</v>
      </c>
      <c r="L69" s="93" t="s">
        <v>294</v>
      </c>
      <c r="M69" s="93"/>
      <c r="N69" s="94" t="str">
        <f>'Anii_I-IV_TCM'!AB$83</f>
        <v>D</v>
      </c>
      <c r="O69" s="94">
        <f>'Anii_I-IV_TCM'!AA$83</f>
        <v>1</v>
      </c>
      <c r="P69" s="94">
        <f>'Anii_I-IV_TCM'!AC$83</f>
        <v>0</v>
      </c>
      <c r="Q69" s="94">
        <f>'Anii_I-IV_TCM'!AD$83</f>
        <v>14</v>
      </c>
      <c r="R69" s="94">
        <f>'Anii_I-IV_TCM'!AE$83</f>
        <v>0</v>
      </c>
      <c r="S69" s="94">
        <f>'Anii_I-IV_TCM'!AF$83</f>
        <v>0</v>
      </c>
      <c r="T69" s="94">
        <f t="shared" si="1"/>
        <v>14</v>
      </c>
      <c r="U69" s="94" t="str">
        <f>'Anii_I-IV_TCM'!AG$83</f>
        <v>DC</v>
      </c>
      <c r="V69" s="94">
        <f t="shared" si="2"/>
        <v>14</v>
      </c>
      <c r="W69" s="94">
        <f t="shared" si="3"/>
        <v>0</v>
      </c>
      <c r="X69" s="94">
        <f t="shared" si="4"/>
        <v>14</v>
      </c>
      <c r="Y69" s="94">
        <f t="shared" si="5"/>
        <v>1</v>
      </c>
      <c r="Z69" s="94">
        <f t="shared" si="6"/>
        <v>0</v>
      </c>
      <c r="AA69" s="94">
        <f t="shared" si="7"/>
        <v>1</v>
      </c>
      <c r="AB69" s="96" t="str">
        <f t="shared" si="8"/>
        <v>Oblig.</v>
      </c>
    </row>
    <row r="70" spans="1:28" x14ac:dyDescent="0.2">
      <c r="A70" s="93">
        <f t="shared" si="0"/>
        <v>4</v>
      </c>
      <c r="B70" s="93">
        <v>7</v>
      </c>
      <c r="C70" s="93">
        <f>'Anii_I-IV_TCM'!X$84</f>
        <v>0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4">
        <f>'Anii_I-IV_TCM'!AB$89</f>
        <v>0</v>
      </c>
      <c r="O70" s="94">
        <f>'Anii_I-IV_TCM'!AA$89</f>
        <v>0</v>
      </c>
      <c r="P70" s="94">
        <f>'Anii_I-IV_TCM'!AC$89</f>
        <v>0</v>
      </c>
      <c r="Q70" s="94">
        <f>'Anii_I-IV_TCM'!AD$89</f>
        <v>0</v>
      </c>
      <c r="R70" s="94">
        <f>'Anii_I-IV_TCM'!AE$89</f>
        <v>0</v>
      </c>
      <c r="S70" s="94">
        <f>'Anii_I-IV_TCM'!AF$89</f>
        <v>0</v>
      </c>
      <c r="T70" s="94">
        <f t="shared" si="1"/>
        <v>0</v>
      </c>
      <c r="U70" s="94">
        <f>'Anii_I-IV_TCM'!AG$89</f>
        <v>0</v>
      </c>
      <c r="V70" s="94">
        <f t="shared" si="2"/>
        <v>0</v>
      </c>
      <c r="W70" s="94">
        <f t="shared" si="3"/>
        <v>0</v>
      </c>
      <c r="X70" s="94">
        <f t="shared" si="4"/>
        <v>0</v>
      </c>
      <c r="Y70" s="94">
        <f t="shared" si="5"/>
        <v>0</v>
      </c>
      <c r="Z70" s="94">
        <f t="shared" si="6"/>
        <v>0</v>
      </c>
      <c r="AA70" s="94">
        <f t="shared" si="7"/>
        <v>0</v>
      </c>
      <c r="AB70" s="96" t="str">
        <f t="shared" si="8"/>
        <v/>
      </c>
    </row>
    <row r="71" spans="1:28" x14ac:dyDescent="0.2">
      <c r="A71" s="93">
        <f t="shared" si="0"/>
        <v>4</v>
      </c>
      <c r="B71" s="93">
        <v>7</v>
      </c>
      <c r="C71" s="93">
        <f>'Anii_I-IV_TCM'!X$87</f>
        <v>0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4">
        <f>'Anii_I-IV_TCM'!AB$89</f>
        <v>0</v>
      </c>
      <c r="O71" s="94">
        <f>'Anii_I-IV_TCM'!AA$89</f>
        <v>0</v>
      </c>
      <c r="P71" s="94">
        <f>'Anii_I-IV_TCM'!AC$89</f>
        <v>0</v>
      </c>
      <c r="Q71" s="94">
        <f>'Anii_I-IV_TCM'!AD$89</f>
        <v>0</v>
      </c>
      <c r="R71" s="94">
        <f>'Anii_I-IV_TCM'!AE$89</f>
        <v>0</v>
      </c>
      <c r="S71" s="94">
        <f>'Anii_I-IV_TCM'!AF$89</f>
        <v>0</v>
      </c>
      <c r="T71" s="94">
        <f t="shared" si="1"/>
        <v>0</v>
      </c>
      <c r="U71" s="94">
        <f>'Anii_I-IV_TCM'!AG$89</f>
        <v>0</v>
      </c>
      <c r="V71" s="94">
        <f t="shared" si="2"/>
        <v>0</v>
      </c>
      <c r="W71" s="94">
        <f t="shared" si="3"/>
        <v>0</v>
      </c>
      <c r="X71" s="94">
        <f t="shared" si="4"/>
        <v>0</v>
      </c>
      <c r="Y71" s="94">
        <f t="shared" si="5"/>
        <v>0</v>
      </c>
      <c r="Z71" s="94">
        <f t="shared" si="6"/>
        <v>0</v>
      </c>
      <c r="AA71" s="94">
        <f t="shared" si="7"/>
        <v>0</v>
      </c>
      <c r="AB71" s="96" t="str">
        <f t="shared" si="8"/>
        <v/>
      </c>
    </row>
    <row r="72" spans="1:28" x14ac:dyDescent="0.2">
      <c r="A72" s="93">
        <f t="shared" si="0"/>
        <v>4</v>
      </c>
      <c r="B72" s="93">
        <v>8</v>
      </c>
      <c r="C72" s="93" t="str">
        <f>'Anii_I-IV_TCM'!AI$63</f>
        <v>Optional packed 3</v>
      </c>
      <c r="D72" s="93" t="str">
        <f>'Anii_I-IV_TCM'!AI102</f>
        <v>Opt.Pac.3.1-Numerical Control Machine Tools Programing (*)</v>
      </c>
      <c r="E72" s="93" t="str">
        <f>'Anii_I-IV_TCM'!AI105</f>
        <v>Opt.Pac.3.2-Flexible manufacturing systems</v>
      </c>
      <c r="F72" s="104" t="s">
        <v>240</v>
      </c>
      <c r="G72" s="104" t="s">
        <v>238</v>
      </c>
      <c r="H72" s="104" t="s">
        <v>295</v>
      </c>
      <c r="I72" s="104"/>
      <c r="J72" s="104" t="s">
        <v>240</v>
      </c>
      <c r="K72" s="104" t="s">
        <v>238</v>
      </c>
      <c r="L72" s="104" t="s">
        <v>295</v>
      </c>
      <c r="M72" s="104"/>
      <c r="N72" s="94" t="str">
        <f>'Anii_I-IV_TCM'!AM$65</f>
        <v>E</v>
      </c>
      <c r="O72" s="94">
        <f>'Anii_I-IV_TCM'!AL$65</f>
        <v>4</v>
      </c>
      <c r="P72" s="94">
        <f>'Anii_I-IV_TCM'!AN$65</f>
        <v>28</v>
      </c>
      <c r="Q72" s="94">
        <f>'Anii_I-IV_TCM'!AO$65</f>
        <v>0</v>
      </c>
      <c r="R72" s="94">
        <f>'Anii_I-IV_TCM'!AP$65</f>
        <v>28</v>
      </c>
      <c r="S72" s="94">
        <f>'Anii_I-IV_TCM'!AQ$65</f>
        <v>0</v>
      </c>
      <c r="T72" s="94">
        <f t="shared" si="1"/>
        <v>56</v>
      </c>
      <c r="U72" s="94" t="str">
        <f>'Anii_I-IV_TCM'!AR$65</f>
        <v>DS</v>
      </c>
      <c r="V72" s="94">
        <f t="shared" si="2"/>
        <v>56</v>
      </c>
      <c r="W72" s="94">
        <f t="shared" si="3"/>
        <v>28</v>
      </c>
      <c r="X72" s="94">
        <f t="shared" si="4"/>
        <v>28</v>
      </c>
      <c r="Y72" s="94">
        <f t="shared" si="5"/>
        <v>4</v>
      </c>
      <c r="Z72" s="94">
        <f t="shared" si="6"/>
        <v>2</v>
      </c>
      <c r="AA72" s="94">
        <f t="shared" si="7"/>
        <v>2</v>
      </c>
      <c r="AB72" s="96" t="str">
        <f t="shared" si="8"/>
        <v>Opt.</v>
      </c>
    </row>
    <row r="73" spans="1:28" x14ac:dyDescent="0.2">
      <c r="A73" s="93">
        <f t="shared" si="0"/>
        <v>4</v>
      </c>
      <c r="B73" s="93">
        <v>8</v>
      </c>
      <c r="C73" s="93" t="str">
        <f>'Anii_I-IV_TCM'!AI$66</f>
        <v>Optional packed 4</v>
      </c>
      <c r="D73" s="93" t="str">
        <f>'Anii_I-IV_TCM'!AI108</f>
        <v>Opt.Pac.4.1-Manufacturing equipments and technologies (*)</v>
      </c>
      <c r="E73" s="93" t="str">
        <f>'Anii_I-IV_TCM'!AI111</f>
        <v>Opt.Pac.4.2-Manufacturing equipments and processes</v>
      </c>
      <c r="F73" s="104" t="s">
        <v>243</v>
      </c>
      <c r="G73" s="104" t="s">
        <v>238</v>
      </c>
      <c r="H73" s="104" t="s">
        <v>291</v>
      </c>
      <c r="I73" s="104"/>
      <c r="J73" s="104" t="s">
        <v>240</v>
      </c>
      <c r="K73" s="104" t="s">
        <v>238</v>
      </c>
      <c r="L73" s="104" t="s">
        <v>295</v>
      </c>
      <c r="M73" s="104"/>
      <c r="N73" s="94" t="str">
        <f>'Anii_I-IV_TCM'!AM$68</f>
        <v>E</v>
      </c>
      <c r="O73" s="94">
        <f>'Anii_I-IV_TCM'!AL$68</f>
        <v>4</v>
      </c>
      <c r="P73" s="94">
        <f>'Anii_I-IV_TCM'!AN$68</f>
        <v>28</v>
      </c>
      <c r="Q73" s="94">
        <f>'Anii_I-IV_TCM'!AO$68</f>
        <v>0</v>
      </c>
      <c r="R73" s="94">
        <f>'Anii_I-IV_TCM'!AP$68</f>
        <v>28</v>
      </c>
      <c r="S73" s="94">
        <f>'Anii_I-IV_TCM'!AQ$68</f>
        <v>0</v>
      </c>
      <c r="T73" s="94">
        <f t="shared" si="1"/>
        <v>56</v>
      </c>
      <c r="U73" s="94" t="str">
        <f>'Anii_I-IV_TCM'!AR$68</f>
        <v>DS</v>
      </c>
      <c r="V73" s="94">
        <f t="shared" si="2"/>
        <v>56</v>
      </c>
      <c r="W73" s="94">
        <f t="shared" si="3"/>
        <v>28</v>
      </c>
      <c r="X73" s="94">
        <f t="shared" si="4"/>
        <v>28</v>
      </c>
      <c r="Y73" s="94">
        <f t="shared" si="5"/>
        <v>4</v>
      </c>
      <c r="Z73" s="94">
        <f t="shared" si="6"/>
        <v>2</v>
      </c>
      <c r="AA73" s="94">
        <f t="shared" si="7"/>
        <v>2</v>
      </c>
      <c r="AB73" s="96" t="str">
        <f t="shared" si="8"/>
        <v>Opt.</v>
      </c>
    </row>
    <row r="74" spans="1:28" x14ac:dyDescent="0.2">
      <c r="A74" s="93">
        <f t="shared" si="0"/>
        <v>4</v>
      </c>
      <c r="B74" s="93">
        <v>8</v>
      </c>
      <c r="C74" s="93" t="str">
        <f>'Anii_I-IV_TCM'!AI$69</f>
        <v>Optional packed 5</v>
      </c>
      <c r="D74" s="93" t="str">
        <f>'Anii_I-IV_TCM'!AI114</f>
        <v>Opt.Pac.5.1-3D measurement procedures (*)</v>
      </c>
      <c r="E74" s="93" t="str">
        <f>'Anii_I-IV_TCM'!AI117</f>
        <v>Opt.Pac.5.2-CComputer aided 3D measurements</v>
      </c>
      <c r="F74" s="104" t="s">
        <v>235</v>
      </c>
      <c r="G74" s="104" t="s">
        <v>238</v>
      </c>
      <c r="H74" s="104" t="s">
        <v>290</v>
      </c>
      <c r="I74" s="104"/>
      <c r="J74" s="104" t="s">
        <v>235</v>
      </c>
      <c r="K74" s="104" t="s">
        <v>238</v>
      </c>
      <c r="L74" s="104" t="s">
        <v>290</v>
      </c>
      <c r="M74" s="104"/>
      <c r="N74" s="94" t="str">
        <f>'Anii_I-IV_TCM'!AM$71</f>
        <v>E</v>
      </c>
      <c r="O74" s="94">
        <f>'Anii_I-IV_TCM'!AL$71</f>
        <v>4</v>
      </c>
      <c r="P74" s="94">
        <f>'Anii_I-IV_TCM'!AN$71</f>
        <v>21</v>
      </c>
      <c r="Q74" s="94">
        <f>'Anii_I-IV_TCM'!AO$71</f>
        <v>0</v>
      </c>
      <c r="R74" s="94">
        <f>'Anii_I-IV_TCM'!AP$71</f>
        <v>14</v>
      </c>
      <c r="S74" s="94">
        <f>'Anii_I-IV_TCM'!AQ$71</f>
        <v>0</v>
      </c>
      <c r="T74" s="94">
        <f t="shared" ref="T74:T104" si="9">SUM(P74:S74)</f>
        <v>35</v>
      </c>
      <c r="U74" s="94" t="str">
        <f>'Anii_I-IV_TCM'!AR$71</f>
        <v>DS</v>
      </c>
      <c r="V74" s="94">
        <f t="shared" ref="V74:V104" si="10">T74</f>
        <v>35</v>
      </c>
      <c r="W74" s="94">
        <f t="shared" ref="W74:W104" si="11">P74</f>
        <v>21</v>
      </c>
      <c r="X74" s="94">
        <f t="shared" ref="X74:X104" si="12">SUM(Q74:S74)</f>
        <v>14</v>
      </c>
      <c r="Y74" s="94">
        <f t="shared" ref="Y74:Y104" si="13">V74/14</f>
        <v>2.5</v>
      </c>
      <c r="Z74" s="94">
        <f t="shared" ref="Z74:Z104" si="14">W74/14</f>
        <v>1.5</v>
      </c>
      <c r="AA74" s="94">
        <f t="shared" ref="AA74:AA104" si="15">X74/14</f>
        <v>1</v>
      </c>
      <c r="AB74" s="96" t="str">
        <f t="shared" ref="AB74:AB80" si="16">IF(C74=0,"",IF(D74="","Oblig.","Opt."))</f>
        <v>Opt.</v>
      </c>
    </row>
    <row r="75" spans="1:28" x14ac:dyDescent="0.2">
      <c r="A75" s="93">
        <f t="shared" si="0"/>
        <v>4</v>
      </c>
      <c r="B75" s="93">
        <v>8</v>
      </c>
      <c r="C75" s="93" t="str">
        <f>'Anii_I-IV_TCM'!AI$72</f>
        <v>Optional packed 6</v>
      </c>
      <c r="D75" s="93" t="str">
        <f>'Anii_I-IV_TCM'!AI120</f>
        <v>Opt.Pac.6.1- Plastics processing technologies (*)</v>
      </c>
      <c r="E75" s="93" t="str">
        <f>'Anii_I-IV_TCM'!AI123</f>
        <v xml:space="preserve">Opt.Pac.6.2-Injection moulding technology </v>
      </c>
      <c r="F75" s="104" t="s">
        <v>235</v>
      </c>
      <c r="G75" s="104" t="s">
        <v>238</v>
      </c>
      <c r="H75" s="104" t="s">
        <v>276</v>
      </c>
      <c r="I75" s="104"/>
      <c r="J75" s="104" t="s">
        <v>235</v>
      </c>
      <c r="K75" s="104" t="s">
        <v>238</v>
      </c>
      <c r="L75" s="104" t="s">
        <v>276</v>
      </c>
      <c r="M75" s="104"/>
      <c r="N75" s="94" t="str">
        <f>'Anii_I-IV_TCM'!AM$74</f>
        <v>E</v>
      </c>
      <c r="O75" s="94">
        <f>'Anii_I-IV_TCM'!AL$74</f>
        <v>3</v>
      </c>
      <c r="P75" s="94">
        <f>'Anii_I-IV_TCM'!AN$74</f>
        <v>21</v>
      </c>
      <c r="Q75" s="94">
        <f>'Anii_I-IV_TCM'!AO$74</f>
        <v>0</v>
      </c>
      <c r="R75" s="94">
        <f>'Anii_I-IV_TCM'!AP$74</f>
        <v>0</v>
      </c>
      <c r="S75" s="94">
        <f>'Anii_I-IV_TCM'!AQ$74</f>
        <v>14</v>
      </c>
      <c r="T75" s="94">
        <f t="shared" si="9"/>
        <v>35</v>
      </c>
      <c r="U75" s="94" t="str">
        <f>'Anii_I-IV_TCM'!AR$74</f>
        <v>DS</v>
      </c>
      <c r="V75" s="94">
        <f t="shared" si="10"/>
        <v>35</v>
      </c>
      <c r="W75" s="94">
        <f t="shared" si="11"/>
        <v>21</v>
      </c>
      <c r="X75" s="94">
        <f t="shared" si="12"/>
        <v>14</v>
      </c>
      <c r="Y75" s="94">
        <f t="shared" si="13"/>
        <v>2.5</v>
      </c>
      <c r="Z75" s="94">
        <f t="shared" si="14"/>
        <v>1.5</v>
      </c>
      <c r="AA75" s="94">
        <f t="shared" si="15"/>
        <v>1</v>
      </c>
      <c r="AB75" s="96" t="str">
        <f t="shared" si="16"/>
        <v>Opt.</v>
      </c>
    </row>
    <row r="76" spans="1:28" x14ac:dyDescent="0.2">
      <c r="A76" s="93">
        <f t="shared" si="0"/>
        <v>4</v>
      </c>
      <c r="B76" s="93">
        <v>8</v>
      </c>
      <c r="C76" s="93" t="str">
        <f>'Anii_I-IV_TCM'!AI$75</f>
        <v>Preparation of license dissertation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4" t="str">
        <f>'Anii_I-IV_TCM'!AM$77</f>
        <v>D</v>
      </c>
      <c r="O76" s="94">
        <f>'Anii_I-IV_TCM'!AL$77</f>
        <v>5</v>
      </c>
      <c r="P76" s="94">
        <f>'Anii_I-IV_TCM'!AN$77</f>
        <v>0</v>
      </c>
      <c r="Q76" s="94">
        <f>'Anii_I-IV_TCM'!AO$77</f>
        <v>0</v>
      </c>
      <c r="R76" s="94">
        <f>'Anii_I-IV_TCM'!AP$77</f>
        <v>0</v>
      </c>
      <c r="S76" s="94">
        <f>'Anii_I-IV_TCM'!AQ$77</f>
        <v>182</v>
      </c>
      <c r="T76" s="94">
        <f t="shared" si="9"/>
        <v>182</v>
      </c>
      <c r="U76" s="94" t="str">
        <f>'Anii_I-IV_TCM'!AR$77</f>
        <v>DS</v>
      </c>
      <c r="V76" s="94">
        <f t="shared" si="10"/>
        <v>182</v>
      </c>
      <c r="W76" s="94">
        <f t="shared" si="11"/>
        <v>0</v>
      </c>
      <c r="X76" s="94">
        <f t="shared" si="12"/>
        <v>182</v>
      </c>
      <c r="Y76" s="94">
        <f t="shared" si="13"/>
        <v>13</v>
      </c>
      <c r="Z76" s="94">
        <f t="shared" si="14"/>
        <v>0</v>
      </c>
      <c r="AA76" s="94">
        <f t="shared" si="15"/>
        <v>13</v>
      </c>
      <c r="AB76" s="96" t="str">
        <f t="shared" si="16"/>
        <v>Oblig.</v>
      </c>
    </row>
    <row r="77" spans="1:28" x14ac:dyDescent="0.2">
      <c r="A77" s="93">
        <f t="shared" si="0"/>
        <v>4</v>
      </c>
      <c r="B77" s="93">
        <v>8</v>
      </c>
      <c r="C77" s="93" t="str">
        <f>'Anii_I-IV_TCM'!AI$78</f>
        <v>Supporting of the license dissertation</v>
      </c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4" t="str">
        <f>'Anii_I-IV_TCM'!AM$80</f>
        <v>E</v>
      </c>
      <c r="O77" s="94">
        <f>'Anii_I-IV_TCM'!AL$80</f>
        <v>10</v>
      </c>
      <c r="P77" s="94">
        <f>'Anii_I-IV_TCM'!AN$80</f>
        <v>0</v>
      </c>
      <c r="Q77" s="94">
        <f>'Anii_I-IV_TCM'!AO$80</f>
        <v>0</v>
      </c>
      <c r="R77" s="94">
        <f>'Anii_I-IV_TCM'!AP$80</f>
        <v>0</v>
      </c>
      <c r="S77" s="94">
        <f>'Anii_I-IV_TCM'!AQ$80</f>
        <v>0</v>
      </c>
      <c r="T77" s="94">
        <f t="shared" si="9"/>
        <v>0</v>
      </c>
      <c r="U77" s="94" t="str">
        <f>'Anii_I-IV_TCM'!AR$80</f>
        <v>DS</v>
      </c>
      <c r="V77" s="94">
        <f t="shared" si="10"/>
        <v>0</v>
      </c>
      <c r="W77" s="94">
        <f t="shared" si="11"/>
        <v>0</v>
      </c>
      <c r="X77" s="94">
        <f t="shared" si="12"/>
        <v>0</v>
      </c>
      <c r="Y77" s="94">
        <f t="shared" si="13"/>
        <v>0</v>
      </c>
      <c r="Z77" s="94">
        <f t="shared" si="14"/>
        <v>0</v>
      </c>
      <c r="AA77" s="94">
        <f t="shared" si="15"/>
        <v>0</v>
      </c>
      <c r="AB77" s="96" t="str">
        <f t="shared" si="16"/>
        <v>Oblig.</v>
      </c>
    </row>
    <row r="78" spans="1:28" x14ac:dyDescent="0.2">
      <c r="A78" s="93">
        <f t="shared" si="0"/>
        <v>4</v>
      </c>
      <c r="B78" s="93">
        <v>8</v>
      </c>
      <c r="C78" s="93">
        <f>'Anii_I-IV_TCM'!AI$81</f>
        <v>0</v>
      </c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4">
        <f>'Anii_I-IV_TCM'!AM$83</f>
        <v>0</v>
      </c>
      <c r="O78" s="94">
        <f>'Anii_I-IV_TCM'!AL$83</f>
        <v>0</v>
      </c>
      <c r="P78" s="94">
        <f>'Anii_I-IV_TCM'!AN$83</f>
        <v>0</v>
      </c>
      <c r="Q78" s="94">
        <f>'Anii_I-IV_TCM'!AO$83</f>
        <v>0</v>
      </c>
      <c r="R78" s="94">
        <f>'Anii_I-IV_TCM'!AP$83</f>
        <v>0</v>
      </c>
      <c r="S78" s="94">
        <f>'Anii_I-IV_TCM'!AQ$83</f>
        <v>0</v>
      </c>
      <c r="T78" s="94">
        <f t="shared" si="9"/>
        <v>0</v>
      </c>
      <c r="U78" s="94">
        <f>'Anii_I-IV_TCM'!AR$83</f>
        <v>0</v>
      </c>
      <c r="V78" s="94">
        <f t="shared" si="10"/>
        <v>0</v>
      </c>
      <c r="W78" s="94">
        <f t="shared" si="11"/>
        <v>0</v>
      </c>
      <c r="X78" s="94">
        <f t="shared" si="12"/>
        <v>0</v>
      </c>
      <c r="Y78" s="94">
        <f t="shared" si="13"/>
        <v>0</v>
      </c>
      <c r="Z78" s="94">
        <f t="shared" si="14"/>
        <v>0</v>
      </c>
      <c r="AA78" s="94">
        <f t="shared" si="15"/>
        <v>0</v>
      </c>
      <c r="AB78" s="96" t="str">
        <f t="shared" si="16"/>
        <v/>
      </c>
    </row>
    <row r="79" spans="1:28" x14ac:dyDescent="0.2">
      <c r="A79" s="93">
        <f t="shared" si="0"/>
        <v>4</v>
      </c>
      <c r="B79" s="93">
        <v>8</v>
      </c>
      <c r="C79" s="93">
        <f>'Anii_I-IV_TCM'!AI$84</f>
        <v>0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4">
        <f>'Anii_I-IV_TCM'!AM$86</f>
        <v>0</v>
      </c>
      <c r="O79" s="94">
        <f>'Anii_I-IV_TCM'!AL$86</f>
        <v>0</v>
      </c>
      <c r="P79" s="94">
        <f>'Anii_I-IV_TCM'!AN$86</f>
        <v>0</v>
      </c>
      <c r="Q79" s="94">
        <f>'Anii_I-IV_TCM'!AO$86</f>
        <v>0</v>
      </c>
      <c r="R79" s="94">
        <f>'Anii_I-IV_TCM'!AP$86</f>
        <v>0</v>
      </c>
      <c r="S79" s="94">
        <f>'Anii_I-IV_TCM'!AQ$86</f>
        <v>0</v>
      </c>
      <c r="T79" s="94">
        <f t="shared" si="9"/>
        <v>0</v>
      </c>
      <c r="U79" s="94">
        <f>'Anii_I-IV_TCM'!AR$86</f>
        <v>0</v>
      </c>
      <c r="V79" s="94">
        <f t="shared" si="10"/>
        <v>0</v>
      </c>
      <c r="W79" s="94">
        <f t="shared" si="11"/>
        <v>0</v>
      </c>
      <c r="X79" s="94">
        <f t="shared" si="12"/>
        <v>0</v>
      </c>
      <c r="Y79" s="94">
        <f t="shared" si="13"/>
        <v>0</v>
      </c>
      <c r="Z79" s="94">
        <f t="shared" si="14"/>
        <v>0</v>
      </c>
      <c r="AA79" s="94">
        <f t="shared" si="15"/>
        <v>0</v>
      </c>
      <c r="AB79" s="96" t="str">
        <f t="shared" si="16"/>
        <v/>
      </c>
    </row>
    <row r="80" spans="1:28" x14ac:dyDescent="0.2">
      <c r="A80" s="93">
        <f t="shared" si="0"/>
        <v>4</v>
      </c>
      <c r="B80" s="93">
        <v>8</v>
      </c>
      <c r="C80" s="93">
        <f>'Anii_I-IV_TCM'!AI$87</f>
        <v>0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4">
        <f>'Anii_I-IV_TCM'!AM$89</f>
        <v>0</v>
      </c>
      <c r="O80" s="94">
        <f>'Anii_I-IV_TCM'!AL$89</f>
        <v>0</v>
      </c>
      <c r="P80" s="94">
        <f>'Anii_I-IV_TCM'!AN$89</f>
        <v>0</v>
      </c>
      <c r="Q80" s="94">
        <f>'Anii_I-IV_TCM'!AO$89</f>
        <v>0</v>
      </c>
      <c r="R80" s="94">
        <f>'Anii_I-IV_TCM'!AP$89</f>
        <v>0</v>
      </c>
      <c r="S80" s="94">
        <f>'Anii_I-IV_TCM'!AQ$89</f>
        <v>0</v>
      </c>
      <c r="T80" s="94">
        <f t="shared" si="9"/>
        <v>0</v>
      </c>
      <c r="U80" s="94">
        <f>'Anii_I-IV_TCM'!AR$89</f>
        <v>0</v>
      </c>
      <c r="V80" s="94">
        <f t="shared" si="10"/>
        <v>0</v>
      </c>
      <c r="W80" s="94">
        <f t="shared" si="11"/>
        <v>0</v>
      </c>
      <c r="X80" s="94">
        <f t="shared" si="12"/>
        <v>0</v>
      </c>
      <c r="Y80" s="94">
        <f t="shared" si="13"/>
        <v>0</v>
      </c>
      <c r="Z80" s="94">
        <f t="shared" si="14"/>
        <v>0</v>
      </c>
      <c r="AA80" s="94">
        <f t="shared" si="15"/>
        <v>0</v>
      </c>
      <c r="AB80" s="96" t="str">
        <f t="shared" si="16"/>
        <v/>
      </c>
    </row>
    <row r="81" spans="1:28" s="108" customFormat="1" x14ac:dyDescent="0.2">
      <c r="A81" s="109">
        <f t="shared" si="0"/>
        <v>1</v>
      </c>
      <c r="B81" s="109">
        <v>1</v>
      </c>
      <c r="C81" s="109" t="str">
        <f>'Anii_I-IV_TCM'!B149</f>
        <v>Educational Psychology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10" t="str">
        <f>'Anii_I-IV_TCM'!F151</f>
        <v>E</v>
      </c>
      <c r="O81" s="110">
        <f>'Anii_I-IV_TCM'!E151</f>
        <v>5</v>
      </c>
      <c r="P81" s="109">
        <f>'Anii_I-IV_TCM'!G151</f>
        <v>28</v>
      </c>
      <c r="Q81" s="109">
        <f>'Anii_I-IV_TCM'!H151</f>
        <v>28</v>
      </c>
      <c r="R81" s="109">
        <f>'Anii_I-IV_TCM'!I151</f>
        <v>0</v>
      </c>
      <c r="S81" s="109">
        <f>'Anii_I-IV_TCM'!J151</f>
        <v>0</v>
      </c>
      <c r="T81" s="110">
        <f t="shared" si="9"/>
        <v>56</v>
      </c>
      <c r="U81" s="110" t="str">
        <f>'Anii_I-IV_TCM'!K151</f>
        <v>DC</v>
      </c>
      <c r="V81" s="110">
        <f t="shared" si="10"/>
        <v>56</v>
      </c>
      <c r="W81" s="110">
        <f t="shared" si="11"/>
        <v>28</v>
      </c>
      <c r="X81" s="110">
        <f t="shared" si="12"/>
        <v>28</v>
      </c>
      <c r="Y81" s="110">
        <f t="shared" si="13"/>
        <v>4</v>
      </c>
      <c r="Z81" s="110">
        <f t="shared" si="14"/>
        <v>2</v>
      </c>
      <c r="AA81" s="110">
        <f t="shared" si="15"/>
        <v>2</v>
      </c>
      <c r="AB81" s="111" t="str">
        <f>IF(C81=0,"","Facult.")</f>
        <v>Facult.</v>
      </c>
    </row>
    <row r="82" spans="1:28" s="108" customFormat="1" x14ac:dyDescent="0.2">
      <c r="A82" s="109">
        <f t="shared" si="0"/>
        <v>1</v>
      </c>
      <c r="B82" s="109">
        <v>1</v>
      </c>
      <c r="C82" s="109">
        <f>'Anii_I-IV_TCM'!B152</f>
        <v>0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10">
        <f>'Anii_I-IV_TCM'!F154</f>
        <v>0</v>
      </c>
      <c r="O82" s="110">
        <f>'Anii_I-IV_TCM'!E154</f>
        <v>0</v>
      </c>
      <c r="P82" s="109">
        <f>'Anii_I-IV_TCM'!G154</f>
        <v>0</v>
      </c>
      <c r="Q82" s="109">
        <f>'Anii_I-IV_TCM'!H154</f>
        <v>0</v>
      </c>
      <c r="R82" s="109">
        <f>'Anii_I-IV_TCM'!I154</f>
        <v>0</v>
      </c>
      <c r="S82" s="109">
        <f>'Anii_I-IV_TCM'!J154</f>
        <v>0</v>
      </c>
      <c r="T82" s="110">
        <f t="shared" si="9"/>
        <v>0</v>
      </c>
      <c r="U82" s="110">
        <f>'Anii_I-IV_TCM'!K154</f>
        <v>0</v>
      </c>
      <c r="V82" s="110">
        <f t="shared" si="10"/>
        <v>0</v>
      </c>
      <c r="W82" s="110">
        <f t="shared" si="11"/>
        <v>0</v>
      </c>
      <c r="X82" s="110">
        <f t="shared" si="12"/>
        <v>0</v>
      </c>
      <c r="Y82" s="110">
        <f t="shared" si="13"/>
        <v>0</v>
      </c>
      <c r="Z82" s="110">
        <f t="shared" si="14"/>
        <v>0</v>
      </c>
      <c r="AA82" s="110">
        <f t="shared" si="15"/>
        <v>0</v>
      </c>
      <c r="AB82" s="111" t="str">
        <f t="shared" ref="AB82:AB104" si="17">IF(C82=0,"","Facult.")</f>
        <v/>
      </c>
    </row>
    <row r="83" spans="1:28" s="108" customFormat="1" x14ac:dyDescent="0.2">
      <c r="A83" s="109">
        <f t="shared" si="0"/>
        <v>1</v>
      </c>
      <c r="B83" s="109">
        <v>1</v>
      </c>
      <c r="C83" s="109">
        <f>'Anii_I-IV_TCM'!B155</f>
        <v>0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10">
        <f>'Anii_I-IV_TCM'!F157</f>
        <v>0</v>
      </c>
      <c r="O83" s="110">
        <f>'Anii_I-IV_TCM'!E157</f>
        <v>0</v>
      </c>
      <c r="P83" s="109">
        <f>'Anii_I-IV_TCM'!G157</f>
        <v>0</v>
      </c>
      <c r="Q83" s="109">
        <f>'Anii_I-IV_TCM'!H157</f>
        <v>0</v>
      </c>
      <c r="R83" s="109">
        <f>'Anii_I-IV_TCM'!I157</f>
        <v>0</v>
      </c>
      <c r="S83" s="109">
        <f>'Anii_I-IV_TCM'!J157</f>
        <v>0</v>
      </c>
      <c r="T83" s="110">
        <f t="shared" si="9"/>
        <v>0</v>
      </c>
      <c r="U83" s="110">
        <f>'Anii_I-IV_TCM'!K157</f>
        <v>0</v>
      </c>
      <c r="V83" s="110">
        <f t="shared" si="10"/>
        <v>0</v>
      </c>
      <c r="W83" s="110">
        <f t="shared" si="11"/>
        <v>0</v>
      </c>
      <c r="X83" s="110">
        <f t="shared" si="12"/>
        <v>0</v>
      </c>
      <c r="Y83" s="110">
        <f t="shared" si="13"/>
        <v>0</v>
      </c>
      <c r="Z83" s="110">
        <f t="shared" si="14"/>
        <v>0</v>
      </c>
      <c r="AA83" s="110">
        <f t="shared" si="15"/>
        <v>0</v>
      </c>
      <c r="AB83" s="111" t="str">
        <f t="shared" si="17"/>
        <v/>
      </c>
    </row>
    <row r="84" spans="1:28" s="108" customFormat="1" x14ac:dyDescent="0.2">
      <c r="A84" s="109">
        <f t="shared" si="0"/>
        <v>1</v>
      </c>
      <c r="B84" s="109">
        <v>2</v>
      </c>
      <c r="C84" s="109" t="str">
        <f>'Anii_I-IV_TCM'!M149</f>
        <v>Fundamentals Of Pedagogy. Theory and Methodology of Curriculum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10" t="str">
        <f>'Anii_I-IV_TCM'!Q151</f>
        <v>E</v>
      </c>
      <c r="O84" s="110">
        <f>'Anii_I-IV_TCM'!P151</f>
        <v>5</v>
      </c>
      <c r="P84" s="109">
        <f>'Anii_I-IV_TCM'!R151</f>
        <v>28</v>
      </c>
      <c r="Q84" s="109">
        <f>'Anii_I-IV_TCM'!S151</f>
        <v>28</v>
      </c>
      <c r="R84" s="109">
        <f>'Anii_I-IV_TCM'!T151</f>
        <v>0</v>
      </c>
      <c r="S84" s="109">
        <f>'Anii_I-IV_TCM'!U151</f>
        <v>0</v>
      </c>
      <c r="T84" s="110">
        <f t="shared" si="9"/>
        <v>56</v>
      </c>
      <c r="U84" s="110" t="str">
        <f>'Anii_I-IV_TCM'!V151</f>
        <v>DC</v>
      </c>
      <c r="V84" s="110">
        <f t="shared" si="10"/>
        <v>56</v>
      </c>
      <c r="W84" s="110">
        <f t="shared" si="11"/>
        <v>28</v>
      </c>
      <c r="X84" s="110">
        <f t="shared" si="12"/>
        <v>28</v>
      </c>
      <c r="Y84" s="110">
        <f t="shared" si="13"/>
        <v>4</v>
      </c>
      <c r="Z84" s="110">
        <f t="shared" si="14"/>
        <v>2</v>
      </c>
      <c r="AA84" s="110">
        <f t="shared" si="15"/>
        <v>2</v>
      </c>
      <c r="AB84" s="111" t="str">
        <f t="shared" si="17"/>
        <v>Facult.</v>
      </c>
    </row>
    <row r="85" spans="1:28" s="108" customFormat="1" x14ac:dyDescent="0.2">
      <c r="A85" s="109">
        <f t="shared" si="0"/>
        <v>1</v>
      </c>
      <c r="B85" s="109">
        <v>2</v>
      </c>
      <c r="C85" s="109" t="str">
        <f>'Anii_I-IV_TCM'!M152</f>
        <v>Voluntariat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10" t="str">
        <f>'Anii_I-IV_TCM'!Q154</f>
        <v>C</v>
      </c>
      <c r="O85" s="110">
        <f>'Anii_I-IV_TCM'!P154</f>
        <v>2</v>
      </c>
      <c r="P85" s="109">
        <f>'Anii_I-IV_TCM'!R154</f>
        <v>0</v>
      </c>
      <c r="Q85" s="109">
        <f>'Anii_I-IV_TCM'!S154</f>
        <v>0</v>
      </c>
      <c r="R85" s="109">
        <f>'Anii_I-IV_TCM'!T154</f>
        <v>28</v>
      </c>
      <c r="S85" s="109">
        <f>'Anii_I-IV_TCM'!U154</f>
        <v>0</v>
      </c>
      <c r="T85" s="110">
        <f t="shared" si="9"/>
        <v>28</v>
      </c>
      <c r="U85" s="110" t="str">
        <f>'Anii_I-IV_TCM'!V154</f>
        <v>DC</v>
      </c>
      <c r="V85" s="110">
        <f t="shared" si="10"/>
        <v>28</v>
      </c>
      <c r="W85" s="110">
        <f t="shared" si="11"/>
        <v>0</v>
      </c>
      <c r="X85" s="110">
        <f t="shared" si="12"/>
        <v>28</v>
      </c>
      <c r="Y85" s="110">
        <f t="shared" si="13"/>
        <v>2</v>
      </c>
      <c r="Z85" s="110">
        <f t="shared" si="14"/>
        <v>0</v>
      </c>
      <c r="AA85" s="110">
        <f t="shared" si="15"/>
        <v>2</v>
      </c>
      <c r="AB85" s="111" t="str">
        <f t="shared" si="17"/>
        <v>Facult.</v>
      </c>
    </row>
    <row r="86" spans="1:28" s="108" customFormat="1" x14ac:dyDescent="0.2">
      <c r="A86" s="109">
        <f t="shared" si="0"/>
        <v>1</v>
      </c>
      <c r="B86" s="109">
        <v>2</v>
      </c>
      <c r="C86" s="109">
        <f>'Anii_I-IV_TCM'!M155</f>
        <v>0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10">
        <f>'Anii_I-IV_TCM'!Q157</f>
        <v>0</v>
      </c>
      <c r="O86" s="110">
        <f>'Anii_I-IV_TCM'!P157</f>
        <v>0</v>
      </c>
      <c r="P86" s="109">
        <f>'Anii_I-IV_TCM'!R157</f>
        <v>0</v>
      </c>
      <c r="Q86" s="109">
        <f>'Anii_I-IV_TCM'!S157</f>
        <v>0</v>
      </c>
      <c r="R86" s="109">
        <f>'Anii_I-IV_TCM'!T157</f>
        <v>0</v>
      </c>
      <c r="S86" s="109">
        <f>'Anii_I-IV_TCM'!U157</f>
        <v>0</v>
      </c>
      <c r="T86" s="110">
        <f t="shared" si="9"/>
        <v>0</v>
      </c>
      <c r="U86" s="110">
        <f>'Anii_I-IV_TCM'!V157</f>
        <v>0</v>
      </c>
      <c r="V86" s="110">
        <f t="shared" si="10"/>
        <v>0</v>
      </c>
      <c r="W86" s="110">
        <f t="shared" si="11"/>
        <v>0</v>
      </c>
      <c r="X86" s="110">
        <f t="shared" si="12"/>
        <v>0</v>
      </c>
      <c r="Y86" s="110">
        <f t="shared" si="13"/>
        <v>0</v>
      </c>
      <c r="Z86" s="110">
        <f t="shared" si="14"/>
        <v>0</v>
      </c>
      <c r="AA86" s="110">
        <f t="shared" si="15"/>
        <v>0</v>
      </c>
      <c r="AB86" s="111" t="str">
        <f t="shared" si="17"/>
        <v/>
      </c>
    </row>
    <row r="87" spans="1:28" s="108" customFormat="1" x14ac:dyDescent="0.2">
      <c r="A87" s="109">
        <f t="shared" si="0"/>
        <v>2</v>
      </c>
      <c r="B87" s="109">
        <v>3</v>
      </c>
      <c r="C87" s="109" t="str">
        <f>'Anii_I-IV_TCM'!X149</f>
        <v>Fundamentals Of Pedagogy. Theory and Methodology of Curriculum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 t="str">
        <f>'Anii_I-IV_TCM'!AB151</f>
        <v>E</v>
      </c>
      <c r="O87" s="110">
        <f>'Anii_I-IV_TCM'!AA151</f>
        <v>5</v>
      </c>
      <c r="P87" s="109">
        <f>'Anii_I-IV_TCM'!AC151</f>
        <v>28</v>
      </c>
      <c r="Q87" s="109">
        <f>'Anii_I-IV_TCM'!AD151</f>
        <v>28</v>
      </c>
      <c r="R87" s="109">
        <f>'Anii_I-IV_TCM'!AE151</f>
        <v>0</v>
      </c>
      <c r="S87" s="109">
        <f>'Anii_I-IV_TCM'!AF151</f>
        <v>0</v>
      </c>
      <c r="T87" s="110">
        <f t="shared" si="9"/>
        <v>56</v>
      </c>
      <c r="U87" s="110" t="str">
        <f>'Anii_I-IV_TCM'!AG151</f>
        <v>DC</v>
      </c>
      <c r="V87" s="110">
        <f t="shared" si="10"/>
        <v>56</v>
      </c>
      <c r="W87" s="110">
        <f t="shared" si="11"/>
        <v>28</v>
      </c>
      <c r="X87" s="110">
        <f t="shared" si="12"/>
        <v>28</v>
      </c>
      <c r="Y87" s="110">
        <f t="shared" si="13"/>
        <v>4</v>
      </c>
      <c r="Z87" s="110">
        <f t="shared" si="14"/>
        <v>2</v>
      </c>
      <c r="AA87" s="110">
        <f t="shared" si="15"/>
        <v>2</v>
      </c>
      <c r="AB87" s="111" t="str">
        <f t="shared" si="17"/>
        <v>Facult.</v>
      </c>
    </row>
    <row r="88" spans="1:28" s="108" customFormat="1" x14ac:dyDescent="0.2">
      <c r="A88" s="109">
        <f t="shared" si="0"/>
        <v>2</v>
      </c>
      <c r="B88" s="109">
        <v>3</v>
      </c>
      <c r="C88" s="109">
        <f>'Anii_I-IV_TCM'!X152</f>
        <v>0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>
        <f>'Anii_I-IV_TCM'!AB154</f>
        <v>0</v>
      </c>
      <c r="O88" s="110">
        <f>'Anii_I-IV_TCM'!AA154</f>
        <v>0</v>
      </c>
      <c r="P88" s="109">
        <f>'Anii_I-IV_TCM'!AC154</f>
        <v>0</v>
      </c>
      <c r="Q88" s="109">
        <f>'Anii_I-IV_TCM'!AD154</f>
        <v>0</v>
      </c>
      <c r="R88" s="109">
        <f>'Anii_I-IV_TCM'!AE154</f>
        <v>0</v>
      </c>
      <c r="S88" s="109">
        <f>'Anii_I-IV_TCM'!AF154</f>
        <v>0</v>
      </c>
      <c r="T88" s="110">
        <f t="shared" si="9"/>
        <v>0</v>
      </c>
      <c r="U88" s="110">
        <f>'Anii_I-IV_TCM'!AG154</f>
        <v>0</v>
      </c>
      <c r="V88" s="110">
        <f t="shared" si="10"/>
        <v>0</v>
      </c>
      <c r="W88" s="110">
        <f t="shared" si="11"/>
        <v>0</v>
      </c>
      <c r="X88" s="110">
        <f t="shared" si="12"/>
        <v>0</v>
      </c>
      <c r="Y88" s="110">
        <f t="shared" si="13"/>
        <v>0</v>
      </c>
      <c r="Z88" s="110">
        <f t="shared" si="14"/>
        <v>0</v>
      </c>
      <c r="AA88" s="110">
        <f t="shared" si="15"/>
        <v>0</v>
      </c>
      <c r="AB88" s="111" t="str">
        <f t="shared" si="17"/>
        <v/>
      </c>
    </row>
    <row r="89" spans="1:28" s="108" customFormat="1" x14ac:dyDescent="0.2">
      <c r="A89" s="109">
        <f t="shared" si="0"/>
        <v>2</v>
      </c>
      <c r="B89" s="109">
        <v>3</v>
      </c>
      <c r="C89" s="109">
        <f>'Anii_I-IV_TCM'!X155</f>
        <v>0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10">
        <f>'Anii_I-IV_TCM'!AB157</f>
        <v>0</v>
      </c>
      <c r="O89" s="110">
        <f>'Anii_I-IV_TCM'!AA157</f>
        <v>0</v>
      </c>
      <c r="P89" s="109">
        <f>'Anii_I-IV_TCM'!AC157</f>
        <v>0</v>
      </c>
      <c r="Q89" s="109">
        <f>'Anii_I-IV_TCM'!AD157</f>
        <v>0</v>
      </c>
      <c r="R89" s="109">
        <f>'Anii_I-IV_TCM'!AE157</f>
        <v>0</v>
      </c>
      <c r="S89" s="109">
        <f>'Anii_I-IV_TCM'!AF157</f>
        <v>0</v>
      </c>
      <c r="T89" s="110">
        <f t="shared" si="9"/>
        <v>0</v>
      </c>
      <c r="U89" s="110">
        <f>'Anii_I-IV_TCM'!AG157</f>
        <v>0</v>
      </c>
      <c r="V89" s="110">
        <f t="shared" si="10"/>
        <v>0</v>
      </c>
      <c r="W89" s="110">
        <f t="shared" si="11"/>
        <v>0</v>
      </c>
      <c r="X89" s="110">
        <f t="shared" si="12"/>
        <v>0</v>
      </c>
      <c r="Y89" s="110">
        <f t="shared" si="13"/>
        <v>0</v>
      </c>
      <c r="Z89" s="110">
        <f t="shared" si="14"/>
        <v>0</v>
      </c>
      <c r="AA89" s="110">
        <f t="shared" si="15"/>
        <v>0</v>
      </c>
      <c r="AB89" s="111" t="str">
        <f t="shared" si="17"/>
        <v/>
      </c>
    </row>
    <row r="90" spans="1:28" s="108" customFormat="1" x14ac:dyDescent="0.2">
      <c r="A90" s="109">
        <f t="shared" si="0"/>
        <v>2</v>
      </c>
      <c r="B90" s="109">
        <v>4</v>
      </c>
      <c r="C90" s="109" t="str">
        <f>'Anii_I-IV_TCM'!AI149</f>
        <v xml:space="preserve">The Didactic of the Speciality 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10" t="str">
        <f>'Anii_I-IV_TCM'!AM151</f>
        <v>E</v>
      </c>
      <c r="O90" s="110">
        <f>'Anii_I-IV_TCM'!AL151</f>
        <v>5</v>
      </c>
      <c r="P90" s="109">
        <f>'Anii_I-IV_TCM'!AN151</f>
        <v>28</v>
      </c>
      <c r="Q90" s="109">
        <f>'Anii_I-IV_TCM'!AO151</f>
        <v>28</v>
      </c>
      <c r="R90" s="109">
        <f>'Anii_I-IV_TCM'!AP151</f>
        <v>0</v>
      </c>
      <c r="S90" s="109">
        <f>'Anii_I-IV_TCM'!AQ151</f>
        <v>0</v>
      </c>
      <c r="T90" s="110">
        <f t="shared" si="9"/>
        <v>56</v>
      </c>
      <c r="U90" s="110" t="str">
        <f>'Anii_I-IV_TCM'!AR151</f>
        <v>DC</v>
      </c>
      <c r="V90" s="110">
        <f t="shared" si="10"/>
        <v>56</v>
      </c>
      <c r="W90" s="110">
        <f>P90</f>
        <v>28</v>
      </c>
      <c r="X90" s="110">
        <f t="shared" si="12"/>
        <v>28</v>
      </c>
      <c r="Y90" s="110">
        <f t="shared" si="13"/>
        <v>4</v>
      </c>
      <c r="Z90" s="110">
        <f t="shared" si="14"/>
        <v>2</v>
      </c>
      <c r="AA90" s="110">
        <f t="shared" si="15"/>
        <v>2</v>
      </c>
      <c r="AB90" s="111" t="str">
        <f t="shared" si="17"/>
        <v>Facult.</v>
      </c>
    </row>
    <row r="91" spans="1:28" s="108" customFormat="1" x14ac:dyDescent="0.2">
      <c r="A91" s="109">
        <f t="shared" si="0"/>
        <v>2</v>
      </c>
      <c r="B91" s="109">
        <v>4</v>
      </c>
      <c r="C91" s="109">
        <f>'Anii_I-IV_TCM'!AI150</f>
        <v>0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10" t="str">
        <f>'Anii_I-IV_TCM'!AM154</f>
        <v>E</v>
      </c>
      <c r="O91" s="110">
        <f>'Anii_I-IV_TCM'!AL154</f>
        <v>2</v>
      </c>
      <c r="P91" s="109">
        <f>'Anii_I-IV_TCM'!AN154</f>
        <v>28</v>
      </c>
      <c r="Q91" s="109">
        <f>'Anii_I-IV_TCM'!AO154</f>
        <v>28</v>
      </c>
      <c r="R91" s="109">
        <f>'Anii_I-IV_TCM'!AP154</f>
        <v>0</v>
      </c>
      <c r="S91" s="109">
        <f>'Anii_I-IV_TCM'!AQ154</f>
        <v>0</v>
      </c>
      <c r="T91" s="110">
        <f t="shared" si="9"/>
        <v>56</v>
      </c>
      <c r="U91" s="110" t="str">
        <f>'Anii_I-IV_TCM'!AR154</f>
        <v>DC</v>
      </c>
      <c r="V91" s="110">
        <f t="shared" si="10"/>
        <v>56</v>
      </c>
      <c r="W91" s="110">
        <f t="shared" si="11"/>
        <v>28</v>
      </c>
      <c r="X91" s="110">
        <f t="shared" si="12"/>
        <v>28</v>
      </c>
      <c r="Y91" s="110">
        <f t="shared" si="13"/>
        <v>4</v>
      </c>
      <c r="Z91" s="110">
        <f t="shared" si="14"/>
        <v>2</v>
      </c>
      <c r="AA91" s="110">
        <f t="shared" si="15"/>
        <v>2</v>
      </c>
      <c r="AB91" s="111" t="str">
        <f t="shared" si="17"/>
        <v/>
      </c>
    </row>
    <row r="92" spans="1:28" s="108" customFormat="1" x14ac:dyDescent="0.2">
      <c r="A92" s="109">
        <f t="shared" si="0"/>
        <v>2</v>
      </c>
      <c r="B92" s="109">
        <v>4</v>
      </c>
      <c r="C92" s="109" t="str">
        <f>'Anii_I-IV_TCM'!AI151</f>
        <v>L420.15.04.f1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10" t="str">
        <f>'Anii_I-IV_TCM'!AM157</f>
        <v>C</v>
      </c>
      <c r="O92" s="110">
        <f>'Anii_I-IV_TCM'!AL157</f>
        <v>2</v>
      </c>
      <c r="P92" s="109">
        <f>'Anii_I-IV_TCM'!AN157</f>
        <v>0</v>
      </c>
      <c r="Q92" s="109">
        <f>'Anii_I-IV_TCM'!AO157</f>
        <v>0</v>
      </c>
      <c r="R92" s="109">
        <f>'Anii_I-IV_TCM'!AP157</f>
        <v>28</v>
      </c>
      <c r="S92" s="109">
        <f>'Anii_I-IV_TCM'!AQ157</f>
        <v>0</v>
      </c>
      <c r="T92" s="110">
        <f t="shared" si="9"/>
        <v>28</v>
      </c>
      <c r="U92" s="110" t="str">
        <f>'Anii_I-IV_TCM'!AR157</f>
        <v>DC</v>
      </c>
      <c r="V92" s="110">
        <f t="shared" si="10"/>
        <v>28</v>
      </c>
      <c r="W92" s="110">
        <f>P92</f>
        <v>0</v>
      </c>
      <c r="X92" s="110">
        <f t="shared" si="12"/>
        <v>28</v>
      </c>
      <c r="Y92" s="110">
        <f t="shared" si="13"/>
        <v>2</v>
      </c>
      <c r="Z92" s="110">
        <f t="shared" si="14"/>
        <v>0</v>
      </c>
      <c r="AA92" s="110">
        <f t="shared" si="15"/>
        <v>2</v>
      </c>
      <c r="AB92" s="111" t="str">
        <f t="shared" si="17"/>
        <v>Facult.</v>
      </c>
    </row>
    <row r="93" spans="1:28" s="108" customFormat="1" x14ac:dyDescent="0.2">
      <c r="A93" s="109">
        <f t="shared" si="0"/>
        <v>3</v>
      </c>
      <c r="B93" s="109">
        <v>5</v>
      </c>
      <c r="C93" s="109" t="str">
        <f>'Anii_I-IV_TCM'!B165</f>
        <v>Educational Communication</v>
      </c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10" t="str">
        <f>'Anii_I-IV_TCM'!F167</f>
        <v>E</v>
      </c>
      <c r="O93" s="110">
        <f>'Anii_I-IV_TCM'!E167</f>
        <v>4</v>
      </c>
      <c r="P93" s="109">
        <f>'Anii_I-IV_TCM'!G167</f>
        <v>14</v>
      </c>
      <c r="Q93" s="109">
        <f>'Anii_I-IV_TCM'!H167</f>
        <v>28</v>
      </c>
      <c r="R93" s="109">
        <f>'Anii_I-IV_TCM'!I167</f>
        <v>0</v>
      </c>
      <c r="S93" s="109">
        <f>'Anii_I-IV_TCM'!J167</f>
        <v>0</v>
      </c>
      <c r="T93" s="110">
        <f t="shared" si="9"/>
        <v>42</v>
      </c>
      <c r="U93" s="110" t="str">
        <f>'Anii_I-IV_TCM'!K167</f>
        <v>DC</v>
      </c>
      <c r="V93" s="110">
        <f t="shared" si="10"/>
        <v>42</v>
      </c>
      <c r="W93" s="110">
        <f t="shared" si="11"/>
        <v>14</v>
      </c>
      <c r="X93" s="110">
        <f t="shared" si="12"/>
        <v>28</v>
      </c>
      <c r="Y93" s="110">
        <f t="shared" si="13"/>
        <v>3</v>
      </c>
      <c r="Z93" s="110">
        <f t="shared" si="14"/>
        <v>1</v>
      </c>
      <c r="AA93" s="110">
        <f t="shared" si="15"/>
        <v>2</v>
      </c>
      <c r="AB93" s="111" t="str">
        <f t="shared" si="17"/>
        <v>Facult.</v>
      </c>
    </row>
    <row r="94" spans="1:28" s="108" customFormat="1" x14ac:dyDescent="0.2">
      <c r="A94" s="109">
        <f t="shared" si="0"/>
        <v>3</v>
      </c>
      <c r="B94" s="109">
        <v>5</v>
      </c>
      <c r="C94" s="109" t="str">
        <f>'Anii_I-IV_TCM'!B168</f>
        <v>Pedagogical Practice 42 hours/sem.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10" t="str">
        <f>'Anii_I-IV_TCM'!F170</f>
        <v>C</v>
      </c>
      <c r="O94" s="110">
        <f>'Anii_I-IV_TCM'!E170</f>
        <v>2</v>
      </c>
      <c r="P94" s="109">
        <f>'Anii_I-IV_TCM'!G170</f>
        <v>0</v>
      </c>
      <c r="Q94" s="109">
        <f>'Anii_I-IV_TCM'!H170</f>
        <v>0</v>
      </c>
      <c r="R94" s="109">
        <f>'Anii_I-IV_TCM'!I170</f>
        <v>0</v>
      </c>
      <c r="S94" s="109">
        <f>'Anii_I-IV_TCM'!J170</f>
        <v>0</v>
      </c>
      <c r="T94" s="110">
        <f t="shared" si="9"/>
        <v>0</v>
      </c>
      <c r="U94" s="110" t="str">
        <f>'Anii_I-IV_TCM'!K170</f>
        <v>DC</v>
      </c>
      <c r="V94" s="110">
        <f t="shared" si="10"/>
        <v>0</v>
      </c>
      <c r="W94" s="110">
        <f t="shared" si="11"/>
        <v>0</v>
      </c>
      <c r="X94" s="110">
        <f t="shared" si="12"/>
        <v>0</v>
      </c>
      <c r="Y94" s="110">
        <f t="shared" si="13"/>
        <v>0</v>
      </c>
      <c r="Z94" s="110">
        <f t="shared" si="14"/>
        <v>0</v>
      </c>
      <c r="AA94" s="110">
        <f t="shared" si="15"/>
        <v>0</v>
      </c>
      <c r="AB94" s="111" t="str">
        <f t="shared" si="17"/>
        <v>Facult.</v>
      </c>
    </row>
    <row r="95" spans="1:28" s="108" customFormat="1" x14ac:dyDescent="0.2">
      <c r="A95" s="109">
        <f t="shared" si="0"/>
        <v>3</v>
      </c>
      <c r="B95" s="109">
        <v>5</v>
      </c>
      <c r="C95" s="109">
        <f>'Anii_I-IV_TCM'!B171</f>
        <v>0</v>
      </c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10">
        <f>'Anii_I-IV_TCM'!F173</f>
        <v>0</v>
      </c>
      <c r="O95" s="110">
        <f>'Anii_I-IV_TCM'!E173</f>
        <v>0</v>
      </c>
      <c r="P95" s="109">
        <f>'Anii_I-IV_TCM'!G173</f>
        <v>0</v>
      </c>
      <c r="Q95" s="109">
        <f>'Anii_I-IV_TCM'!H173</f>
        <v>0</v>
      </c>
      <c r="R95" s="109">
        <f>'Anii_I-IV_TCM'!I173</f>
        <v>0</v>
      </c>
      <c r="S95" s="109">
        <f>'Anii_I-IV_TCM'!J173</f>
        <v>0</v>
      </c>
      <c r="T95" s="110">
        <f t="shared" si="9"/>
        <v>0</v>
      </c>
      <c r="U95" s="110">
        <f>'Anii_I-IV_TCM'!K173</f>
        <v>0</v>
      </c>
      <c r="V95" s="110">
        <f t="shared" si="10"/>
        <v>0</v>
      </c>
      <c r="W95" s="110">
        <f t="shared" si="11"/>
        <v>0</v>
      </c>
      <c r="X95" s="110">
        <f t="shared" si="12"/>
        <v>0</v>
      </c>
      <c r="Y95" s="110">
        <f t="shared" si="13"/>
        <v>0</v>
      </c>
      <c r="Z95" s="110">
        <f t="shared" si="14"/>
        <v>0</v>
      </c>
      <c r="AA95" s="110">
        <f t="shared" si="15"/>
        <v>0</v>
      </c>
      <c r="AB95" s="111" t="str">
        <f t="shared" si="17"/>
        <v/>
      </c>
    </row>
    <row r="96" spans="1:28" s="108" customFormat="1" x14ac:dyDescent="0.2">
      <c r="A96" s="109">
        <f t="shared" si="0"/>
        <v>3</v>
      </c>
      <c r="B96" s="109">
        <v>6</v>
      </c>
      <c r="C96" s="109" t="str">
        <f>'Anii_I-IV_TCM'!M165</f>
        <v>Pedagogical Practice 42 hours/sem.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10" t="str">
        <f>'Anii_I-IV_TCM'!Q167</f>
        <v>C</v>
      </c>
      <c r="O96" s="110">
        <f>'Anii_I-IV_TCM'!P167</f>
        <v>3</v>
      </c>
      <c r="P96" s="109">
        <f>'Anii_I-IV_TCM'!R167</f>
        <v>0</v>
      </c>
      <c r="Q96" s="109">
        <f>'Anii_I-IV_TCM'!S167</f>
        <v>0</v>
      </c>
      <c r="R96" s="109">
        <f>'Anii_I-IV_TCM'!T167</f>
        <v>0</v>
      </c>
      <c r="S96" s="109">
        <f>'Anii_I-IV_TCM'!U167</f>
        <v>0</v>
      </c>
      <c r="T96" s="110">
        <f t="shared" si="9"/>
        <v>0</v>
      </c>
      <c r="U96" s="110" t="str">
        <f>'Anii_I-IV_TCM'!V167</f>
        <v>DC</v>
      </c>
      <c r="V96" s="110">
        <f t="shared" si="10"/>
        <v>0</v>
      </c>
      <c r="W96" s="110">
        <f t="shared" si="11"/>
        <v>0</v>
      </c>
      <c r="X96" s="110">
        <f t="shared" si="12"/>
        <v>0</v>
      </c>
      <c r="Y96" s="110">
        <f t="shared" si="13"/>
        <v>0</v>
      </c>
      <c r="Z96" s="110">
        <f t="shared" si="14"/>
        <v>0</v>
      </c>
      <c r="AA96" s="110">
        <f t="shared" si="15"/>
        <v>0</v>
      </c>
      <c r="AB96" s="111" t="str">
        <f t="shared" si="17"/>
        <v>Facult.</v>
      </c>
    </row>
    <row r="97" spans="1:28" s="108" customFormat="1" x14ac:dyDescent="0.2">
      <c r="A97" s="109">
        <f t="shared" si="0"/>
        <v>3</v>
      </c>
      <c r="B97" s="109">
        <v>6</v>
      </c>
      <c r="C97" s="109" t="str">
        <f>'Anii_I-IV_TCM'!M168</f>
        <v>Classroom Management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10" t="str">
        <f>'Anii_I-IV_TCM'!Q170</f>
        <v>E</v>
      </c>
      <c r="O97" s="110">
        <f>'Anii_I-IV_TCM'!P170</f>
        <v>1</v>
      </c>
      <c r="P97" s="109">
        <f>'Anii_I-IV_TCM'!R170</f>
        <v>0</v>
      </c>
      <c r="Q97" s="109">
        <f>'Anii_I-IV_TCM'!S170</f>
        <v>0</v>
      </c>
      <c r="R97" s="109">
        <f>'Anii_I-IV_TCM'!T170</f>
        <v>0</v>
      </c>
      <c r="S97" s="109">
        <f>'Anii_I-IV_TCM'!U170</f>
        <v>14</v>
      </c>
      <c r="T97" s="110">
        <f t="shared" si="9"/>
        <v>14</v>
      </c>
      <c r="U97" s="110" t="str">
        <f>'Anii_I-IV_TCM'!V170</f>
        <v>DC</v>
      </c>
      <c r="V97" s="110">
        <f t="shared" si="10"/>
        <v>14</v>
      </c>
      <c r="W97" s="110">
        <f t="shared" si="11"/>
        <v>0</v>
      </c>
      <c r="X97" s="110">
        <f t="shared" si="12"/>
        <v>14</v>
      </c>
      <c r="Y97" s="110">
        <f t="shared" si="13"/>
        <v>1</v>
      </c>
      <c r="Z97" s="110">
        <f t="shared" si="14"/>
        <v>0</v>
      </c>
      <c r="AA97" s="110">
        <f t="shared" si="15"/>
        <v>1</v>
      </c>
      <c r="AB97" s="111" t="str">
        <f t="shared" si="17"/>
        <v>Facult.</v>
      </c>
    </row>
    <row r="98" spans="1:28" s="108" customFormat="1" x14ac:dyDescent="0.2">
      <c r="A98" s="109">
        <f t="shared" si="0"/>
        <v>3</v>
      </c>
      <c r="B98" s="109">
        <v>6</v>
      </c>
      <c r="C98" s="109" t="str">
        <f>'Anii_I-IV_TCM'!M171</f>
        <v>Voluntariat</v>
      </c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10" t="str">
        <f>'Anii_I-IV_TCM'!Q173</f>
        <v>C</v>
      </c>
      <c r="O98" s="110">
        <f>'Anii_I-IV_TCM'!P173</f>
        <v>2</v>
      </c>
      <c r="P98" s="109">
        <f>'Anii_I-IV_TCM'!R173</f>
        <v>0</v>
      </c>
      <c r="Q98" s="109">
        <f>'Anii_I-IV_TCM'!S173</f>
        <v>0</v>
      </c>
      <c r="R98" s="109">
        <f>'Anii_I-IV_TCM'!T173</f>
        <v>28</v>
      </c>
      <c r="S98" s="109">
        <f>'Anii_I-IV_TCM'!U173</f>
        <v>0</v>
      </c>
      <c r="T98" s="110">
        <f t="shared" si="9"/>
        <v>28</v>
      </c>
      <c r="U98" s="110" t="str">
        <f>'Anii_I-IV_TCM'!V173</f>
        <v>DC</v>
      </c>
      <c r="V98" s="110">
        <f t="shared" si="10"/>
        <v>28</v>
      </c>
      <c r="W98" s="110">
        <f t="shared" si="11"/>
        <v>0</v>
      </c>
      <c r="X98" s="110">
        <f t="shared" si="12"/>
        <v>28</v>
      </c>
      <c r="Y98" s="110">
        <f t="shared" si="13"/>
        <v>2</v>
      </c>
      <c r="Z98" s="110">
        <f t="shared" si="14"/>
        <v>0</v>
      </c>
      <c r="AA98" s="110">
        <f t="shared" si="15"/>
        <v>2</v>
      </c>
      <c r="AB98" s="111" t="str">
        <f t="shared" si="17"/>
        <v>Facult.</v>
      </c>
    </row>
    <row r="99" spans="1:28" s="108" customFormat="1" x14ac:dyDescent="0.2">
      <c r="A99" s="109">
        <f t="shared" si="0"/>
        <v>4</v>
      </c>
      <c r="B99" s="109">
        <v>7</v>
      </c>
      <c r="C99" s="109">
        <f>'Anii_I-IV_TCM'!X165</f>
        <v>0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10">
        <f>'Anii_I-IV_TCM'!AB167</f>
        <v>0</v>
      </c>
      <c r="O99" s="110">
        <f>'Anii_I-IV_TCM'!AA167</f>
        <v>0</v>
      </c>
      <c r="P99" s="109">
        <f>'Anii_I-IV_TCM'!AC167</f>
        <v>0</v>
      </c>
      <c r="Q99" s="109">
        <f>'Anii_I-IV_TCM'!AD167</f>
        <v>0</v>
      </c>
      <c r="R99" s="109">
        <f>'Anii_I-IV_TCM'!AE167</f>
        <v>0</v>
      </c>
      <c r="S99" s="109">
        <f>'Anii_I-IV_TCM'!AF167</f>
        <v>0</v>
      </c>
      <c r="T99" s="110">
        <f t="shared" si="9"/>
        <v>0</v>
      </c>
      <c r="U99" s="110">
        <f>'Anii_I-IV_TCM'!AG167</f>
        <v>0</v>
      </c>
      <c r="V99" s="110">
        <f t="shared" si="10"/>
        <v>0</v>
      </c>
      <c r="W99" s="110">
        <f t="shared" si="11"/>
        <v>0</v>
      </c>
      <c r="X99" s="110">
        <f t="shared" si="12"/>
        <v>0</v>
      </c>
      <c r="Y99" s="110">
        <f t="shared" si="13"/>
        <v>0</v>
      </c>
      <c r="Z99" s="110">
        <f t="shared" si="14"/>
        <v>0</v>
      </c>
      <c r="AA99" s="110">
        <f t="shared" si="15"/>
        <v>0</v>
      </c>
      <c r="AB99" s="111" t="str">
        <f t="shared" si="17"/>
        <v/>
      </c>
    </row>
    <row r="100" spans="1:28" s="108" customFormat="1" x14ac:dyDescent="0.2">
      <c r="A100" s="109">
        <f t="shared" si="0"/>
        <v>4</v>
      </c>
      <c r="B100" s="109">
        <v>7</v>
      </c>
      <c r="C100" s="109">
        <f>'Anii_I-IV_TCM'!X168</f>
        <v>0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10">
        <f>'Anii_I-IV_TCM'!AB170</f>
        <v>0</v>
      </c>
      <c r="O100" s="110">
        <f>'Anii_I-IV_TCM'!AA170</f>
        <v>0</v>
      </c>
      <c r="P100" s="109">
        <f>'Anii_I-IV_TCM'!AC170</f>
        <v>0</v>
      </c>
      <c r="Q100" s="109">
        <f>'Anii_I-IV_TCM'!AD170</f>
        <v>0</v>
      </c>
      <c r="R100" s="109">
        <f>'Anii_I-IV_TCM'!AE170</f>
        <v>0</v>
      </c>
      <c r="S100" s="109">
        <f>'Anii_I-IV_TCM'!AF170</f>
        <v>0</v>
      </c>
      <c r="T100" s="110">
        <f t="shared" si="9"/>
        <v>0</v>
      </c>
      <c r="U100" s="110">
        <f>'Anii_I-IV_TCM'!AG170</f>
        <v>0</v>
      </c>
      <c r="V100" s="110">
        <f t="shared" si="10"/>
        <v>0</v>
      </c>
      <c r="W100" s="110">
        <f t="shared" si="11"/>
        <v>0</v>
      </c>
      <c r="X100" s="110">
        <f t="shared" si="12"/>
        <v>0</v>
      </c>
      <c r="Y100" s="110">
        <f t="shared" si="13"/>
        <v>0</v>
      </c>
      <c r="Z100" s="110">
        <f t="shared" si="14"/>
        <v>0</v>
      </c>
      <c r="AA100" s="110">
        <f t="shared" si="15"/>
        <v>0</v>
      </c>
      <c r="AB100" s="111" t="str">
        <f t="shared" si="17"/>
        <v/>
      </c>
    </row>
    <row r="101" spans="1:28" s="108" customFormat="1" x14ac:dyDescent="0.2">
      <c r="A101" s="109">
        <f t="shared" si="0"/>
        <v>4</v>
      </c>
      <c r="B101" s="109">
        <v>7</v>
      </c>
      <c r="C101" s="109">
        <f>'Anii_I-IV_TCM'!X171</f>
        <v>0</v>
      </c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10">
        <f>'Anii_I-IV_TCM'!AB173</f>
        <v>0</v>
      </c>
      <c r="O101" s="110">
        <f>'Anii_I-IV_TCM'!AA173</f>
        <v>0</v>
      </c>
      <c r="P101" s="109">
        <f>'Anii_I-IV_TCM'!AC173</f>
        <v>0</v>
      </c>
      <c r="Q101" s="109">
        <f>'Anii_I-IV_TCM'!AD173</f>
        <v>0</v>
      </c>
      <c r="R101" s="109">
        <f>'Anii_I-IV_TCM'!AE173</f>
        <v>0</v>
      </c>
      <c r="S101" s="109">
        <f>'Anii_I-IV_TCM'!AF173</f>
        <v>0</v>
      </c>
      <c r="T101" s="110">
        <f t="shared" si="9"/>
        <v>0</v>
      </c>
      <c r="U101" s="110">
        <f>'Anii_I-IV_TCM'!AG173</f>
        <v>0</v>
      </c>
      <c r="V101" s="110">
        <f t="shared" si="10"/>
        <v>0</v>
      </c>
      <c r="W101" s="110">
        <f t="shared" si="11"/>
        <v>0</v>
      </c>
      <c r="X101" s="110">
        <f t="shared" si="12"/>
        <v>0</v>
      </c>
      <c r="Y101" s="110">
        <f t="shared" si="13"/>
        <v>0</v>
      </c>
      <c r="Z101" s="110">
        <f t="shared" si="14"/>
        <v>0</v>
      </c>
      <c r="AA101" s="110">
        <f t="shared" si="15"/>
        <v>0</v>
      </c>
      <c r="AB101" s="111" t="str">
        <f t="shared" si="17"/>
        <v/>
      </c>
    </row>
    <row r="102" spans="1:28" s="108" customFormat="1" x14ac:dyDescent="0.2">
      <c r="A102" s="109">
        <f t="shared" si="0"/>
        <v>4</v>
      </c>
      <c r="B102" s="109">
        <v>8</v>
      </c>
      <c r="C102" s="109" t="str">
        <f>'Anii_I-IV_TCM'!AI165</f>
        <v>Voluntariat</v>
      </c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10" t="str">
        <f>'Anii_I-IV_TCM'!AM167</f>
        <v>C</v>
      </c>
      <c r="O102" s="110">
        <f>'Anii_I-IV_TCM'!AL167</f>
        <v>2</v>
      </c>
      <c r="P102" s="109">
        <f>'Anii_I-IV_TCM'!AN167</f>
        <v>0</v>
      </c>
      <c r="Q102" s="109">
        <f>'Anii_I-IV_TCM'!AO167</f>
        <v>0</v>
      </c>
      <c r="R102" s="109">
        <f>'Anii_I-IV_TCM'!AP167</f>
        <v>28</v>
      </c>
      <c r="S102" s="109">
        <f>'Anii_I-IV_TCM'!AQ167</f>
        <v>0</v>
      </c>
      <c r="T102" s="110">
        <f t="shared" si="9"/>
        <v>28</v>
      </c>
      <c r="U102" s="110" t="str">
        <f>'Anii_I-IV_TCM'!AR167</f>
        <v>DC</v>
      </c>
      <c r="V102" s="110">
        <f t="shared" si="10"/>
        <v>28</v>
      </c>
      <c r="W102" s="110">
        <f t="shared" si="11"/>
        <v>0</v>
      </c>
      <c r="X102" s="110">
        <f t="shared" si="12"/>
        <v>28</v>
      </c>
      <c r="Y102" s="110">
        <f t="shared" si="13"/>
        <v>2</v>
      </c>
      <c r="Z102" s="110">
        <f t="shared" si="14"/>
        <v>0</v>
      </c>
      <c r="AA102" s="110">
        <f t="shared" si="15"/>
        <v>2</v>
      </c>
      <c r="AB102" s="111" t="str">
        <f t="shared" si="17"/>
        <v>Facult.</v>
      </c>
    </row>
    <row r="103" spans="1:28" s="108" customFormat="1" x14ac:dyDescent="0.2">
      <c r="A103" s="109">
        <f t="shared" si="0"/>
        <v>4</v>
      </c>
      <c r="B103" s="109">
        <v>8</v>
      </c>
      <c r="C103" s="109">
        <f>'Anii_I-IV_TCM'!AI168</f>
        <v>0</v>
      </c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10">
        <f>'Anii_I-IV_TCM'!AM170</f>
        <v>0</v>
      </c>
      <c r="O103" s="110">
        <f>'Anii_I-IV_TCM'!AL170</f>
        <v>0</v>
      </c>
      <c r="P103" s="109">
        <f>'Anii_I-IV_TCM'!AN170</f>
        <v>0</v>
      </c>
      <c r="Q103" s="109">
        <f>'Anii_I-IV_TCM'!AO170</f>
        <v>0</v>
      </c>
      <c r="R103" s="109">
        <f>'Anii_I-IV_TCM'!AP170</f>
        <v>0</v>
      </c>
      <c r="S103" s="109">
        <f>'Anii_I-IV_TCM'!AQ170</f>
        <v>0</v>
      </c>
      <c r="T103" s="110">
        <f t="shared" si="9"/>
        <v>0</v>
      </c>
      <c r="U103" s="110">
        <f>'Anii_I-IV_TCM'!AR170</f>
        <v>0</v>
      </c>
      <c r="V103" s="110">
        <f t="shared" si="10"/>
        <v>0</v>
      </c>
      <c r="W103" s="110">
        <f t="shared" si="11"/>
        <v>0</v>
      </c>
      <c r="X103" s="110">
        <f t="shared" si="12"/>
        <v>0</v>
      </c>
      <c r="Y103" s="110">
        <f t="shared" si="13"/>
        <v>0</v>
      </c>
      <c r="Z103" s="110">
        <f t="shared" si="14"/>
        <v>0</v>
      </c>
      <c r="AA103" s="110">
        <f t="shared" si="15"/>
        <v>0</v>
      </c>
      <c r="AB103" s="111" t="str">
        <f t="shared" si="17"/>
        <v/>
      </c>
    </row>
    <row r="104" spans="1:28" s="108" customFormat="1" x14ac:dyDescent="0.2">
      <c r="A104" s="109">
        <f t="shared" si="0"/>
        <v>4</v>
      </c>
      <c r="B104" s="109">
        <v>8</v>
      </c>
      <c r="C104" s="109">
        <f>'Anii_I-IV_TCM'!AI171</f>
        <v>0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10">
        <f>'Anii_I-IV_TCM'!AM173</f>
        <v>0</v>
      </c>
      <c r="O104" s="110">
        <f>'Anii_I-IV_TCM'!AL173</f>
        <v>0</v>
      </c>
      <c r="P104" s="109">
        <f>'Anii_I-IV_TCM'!AN173</f>
        <v>0</v>
      </c>
      <c r="Q104" s="109">
        <f>'Anii_I-IV_TCM'!AO173</f>
        <v>0</v>
      </c>
      <c r="R104" s="109">
        <f>'Anii_I-IV_TCM'!AP173</f>
        <v>0</v>
      </c>
      <c r="S104" s="109">
        <f>'Anii_I-IV_TCM'!AQ173</f>
        <v>0</v>
      </c>
      <c r="T104" s="110">
        <f t="shared" si="9"/>
        <v>0</v>
      </c>
      <c r="U104" s="110">
        <f>'Anii_I-IV_TCM'!AR173</f>
        <v>0</v>
      </c>
      <c r="V104" s="110">
        <f t="shared" si="10"/>
        <v>0</v>
      </c>
      <c r="W104" s="110">
        <f t="shared" si="11"/>
        <v>0</v>
      </c>
      <c r="X104" s="110">
        <f t="shared" si="12"/>
        <v>0</v>
      </c>
      <c r="Y104" s="110">
        <f t="shared" si="13"/>
        <v>0</v>
      </c>
      <c r="Z104" s="110">
        <f t="shared" si="14"/>
        <v>0</v>
      </c>
      <c r="AA104" s="110">
        <f t="shared" si="15"/>
        <v>0</v>
      </c>
      <c r="AB104" s="111" t="str">
        <f t="shared" si="17"/>
        <v/>
      </c>
    </row>
  </sheetData>
  <mergeCells count="2">
    <mergeCell ref="J7:L7"/>
    <mergeCell ref="F7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workbookViewId="0">
      <selection activeCell="D109" sqref="D109"/>
    </sheetView>
  </sheetViews>
  <sheetFormatPr defaultRowHeight="12.75" x14ac:dyDescent="0.2"/>
  <cols>
    <col min="1" max="1" width="5.28515625" style="93" customWidth="1"/>
    <col min="2" max="2" width="5.7109375" style="93" customWidth="1"/>
    <col min="3" max="3" width="5" style="93" customWidth="1"/>
    <col min="4" max="4" width="5.28515625" style="93" customWidth="1"/>
    <col min="5" max="5" width="4.85546875" style="93" customWidth="1"/>
    <col min="6" max="6" width="28.7109375" style="93" customWidth="1"/>
    <col min="7" max="7" width="29.7109375" style="100" customWidth="1"/>
    <col min="8" max="8" width="28.85546875" style="100" customWidth="1"/>
    <col min="9" max="9" width="6.42578125" style="100" customWidth="1"/>
    <col min="10" max="10" width="7.42578125" style="100" customWidth="1"/>
    <col min="11" max="11" width="20.7109375" style="100" customWidth="1"/>
    <col min="12" max="12" width="7.140625" style="100" customWidth="1"/>
    <col min="13" max="13" width="7.7109375" style="100" customWidth="1"/>
    <col min="14" max="14" width="18.140625" style="100" customWidth="1"/>
    <col min="15" max="15" width="9" style="94" customWidth="1"/>
    <col min="16" max="29" width="9.140625" style="94"/>
    <col min="30" max="16384" width="9.140625" style="93"/>
  </cols>
  <sheetData>
    <row r="1" spans="1:29" x14ac:dyDescent="0.2">
      <c r="A1" s="97" t="s">
        <v>30</v>
      </c>
      <c r="B1" s="94"/>
      <c r="D1" s="94"/>
      <c r="E1" s="94"/>
    </row>
    <row r="2" spans="1:29" x14ac:dyDescent="0.2">
      <c r="A2" s="94"/>
      <c r="B2" s="94"/>
      <c r="D2" s="94"/>
      <c r="E2" s="94"/>
    </row>
    <row r="3" spans="1:29" x14ac:dyDescent="0.2">
      <c r="A3" s="94"/>
      <c r="B3" s="94"/>
      <c r="D3" s="94"/>
      <c r="E3" s="94"/>
    </row>
    <row r="4" spans="1:29" x14ac:dyDescent="0.2">
      <c r="A4" s="94"/>
      <c r="B4" s="94"/>
      <c r="D4" s="94"/>
      <c r="E4" s="94"/>
    </row>
    <row r="5" spans="1:29" x14ac:dyDescent="0.2">
      <c r="A5" s="94"/>
      <c r="B5" s="94"/>
      <c r="D5" s="94"/>
      <c r="E5" s="94"/>
    </row>
    <row r="6" spans="1:29" x14ac:dyDescent="0.2">
      <c r="A6" s="94"/>
      <c r="B6" s="94"/>
      <c r="D6" s="94"/>
      <c r="E6" s="94"/>
    </row>
    <row r="7" spans="1:29" hidden="1" x14ac:dyDescent="0.2">
      <c r="A7" s="94"/>
      <c r="B7" s="94"/>
      <c r="D7" s="94"/>
      <c r="E7" s="94"/>
      <c r="I7" s="280" t="s">
        <v>211</v>
      </c>
      <c r="J7" s="281"/>
      <c r="K7" s="281"/>
      <c r="L7" s="280" t="s">
        <v>212</v>
      </c>
      <c r="M7" s="281"/>
      <c r="N7" s="281"/>
    </row>
    <row r="8" spans="1:29" s="98" customFormat="1" hidden="1" x14ac:dyDescent="0.2">
      <c r="A8" s="89" t="s">
        <v>296</v>
      </c>
      <c r="B8" s="89" t="s">
        <v>296</v>
      </c>
      <c r="C8" s="89"/>
      <c r="D8" s="89" t="s">
        <v>213</v>
      </c>
      <c r="E8" s="89" t="s">
        <v>214</v>
      </c>
      <c r="F8" s="112" t="s">
        <v>215</v>
      </c>
      <c r="G8" s="101" t="s">
        <v>216</v>
      </c>
      <c r="H8" s="101" t="s">
        <v>217</v>
      </c>
      <c r="I8" s="101" t="s">
        <v>218</v>
      </c>
      <c r="J8" s="101" t="s">
        <v>219</v>
      </c>
      <c r="K8" s="101" t="s">
        <v>220</v>
      </c>
      <c r="L8" s="101" t="s">
        <v>218</v>
      </c>
      <c r="M8" s="101" t="s">
        <v>219</v>
      </c>
      <c r="N8" s="101" t="s">
        <v>220</v>
      </c>
      <c r="O8" s="89" t="s">
        <v>222</v>
      </c>
      <c r="P8" s="89" t="s">
        <v>223</v>
      </c>
      <c r="Q8" s="89" t="s">
        <v>68</v>
      </c>
      <c r="R8" s="89" t="s">
        <v>224</v>
      </c>
      <c r="S8" s="89" t="s">
        <v>15</v>
      </c>
      <c r="T8" s="89" t="s">
        <v>225</v>
      </c>
      <c r="U8" s="89" t="s">
        <v>226</v>
      </c>
      <c r="V8" s="89" t="s">
        <v>227</v>
      </c>
      <c r="W8" s="90" t="s">
        <v>228</v>
      </c>
      <c r="X8" s="90" t="s">
        <v>68</v>
      </c>
      <c r="Y8" s="90" t="s">
        <v>229</v>
      </c>
      <c r="Z8" s="91" t="s">
        <v>228</v>
      </c>
      <c r="AA8" s="91" t="s">
        <v>68</v>
      </c>
      <c r="AB8" s="91" t="s">
        <v>229</v>
      </c>
      <c r="AC8" s="89" t="s">
        <v>230</v>
      </c>
    </row>
    <row r="9" spans="1:29" hidden="1" x14ac:dyDescent="0.2">
      <c r="A9" s="93">
        <f>IF(B9=1,1,0)</f>
        <v>1</v>
      </c>
      <c r="B9" s="93">
        <f>IF(D9="",0,1)</f>
        <v>1</v>
      </c>
      <c r="C9" s="93">
        <v>1</v>
      </c>
      <c r="D9" s="93">
        <f>IF(Centralizator!$U9=$A$1,Centralizator!A9,"")</f>
        <v>1</v>
      </c>
      <c r="E9" s="93">
        <f>IF(Centralizator!$U9=$A$1,Centralizator!B9,"")</f>
        <v>1</v>
      </c>
      <c r="F9" s="93" t="str">
        <f>IF(Centralizator!$U9=$A$1,Centralizator!C9,"")</f>
        <v>Mathematical Analysis</v>
      </c>
      <c r="G9" s="100">
        <f>IF(Centralizator!$U9=$A$1,Centralizator!D9,"")</f>
        <v>0</v>
      </c>
      <c r="H9" s="100">
        <f>IF(Centralizator!$U9=$A$1,Centralizator!E9,"")</f>
        <v>0</v>
      </c>
      <c r="I9" s="100" t="str">
        <f>IF(Centralizator!$U9=$A$1,Centralizator!F9,"")</f>
        <v>Lector</v>
      </c>
      <c r="J9" s="100" t="str">
        <f>IF(Centralizator!$U9=$A$1,Centralizator!G9,"")</f>
        <v>dr.</v>
      </c>
      <c r="K9" s="100" t="str">
        <f>IF(Centralizator!$U9=$A$1,Centralizator!H9,"")</f>
        <v>JURATONI Adina</v>
      </c>
      <c r="L9" s="100" t="str">
        <f>IF(Centralizator!$U9=$A$1,Centralizator!J9,"")</f>
        <v>Lector</v>
      </c>
      <c r="M9" s="100" t="str">
        <f>IF(Centralizator!$U9=$A$1,Centralizator!K9,"")</f>
        <v>dr.</v>
      </c>
      <c r="N9" s="100" t="str">
        <f>IF(Centralizator!$U9=$A$1,Centralizator!L9,"")</f>
        <v>JURATONI Adina</v>
      </c>
      <c r="O9" s="94" t="str">
        <f>IF(Centralizator!$U9=$A$1,Centralizator!N9,"")</f>
        <v>E</v>
      </c>
      <c r="P9" s="94">
        <f>IF(Centralizator!$U9=$A$1,Centralizator!O9,"")</f>
        <v>4</v>
      </c>
      <c r="Q9" s="94">
        <f>IF(Centralizator!$U9=$A$1,Centralizator!P9,"")</f>
        <v>28</v>
      </c>
      <c r="R9" s="94">
        <f>IF(Centralizator!$U9=$A$1,Centralizator!Q9,"")</f>
        <v>28</v>
      </c>
      <c r="S9" s="94">
        <f>IF(Centralizator!$U9=$A$1,Centralizator!R9,"")</f>
        <v>0</v>
      </c>
      <c r="T9" s="94">
        <f>IF(Centralizator!$U9=$A$1,Centralizator!S9,"")</f>
        <v>0</v>
      </c>
      <c r="U9" s="94">
        <f>IF(Centralizator!$U9=$A$1,Centralizator!T9,"")</f>
        <v>56</v>
      </c>
      <c r="V9" s="94" t="str">
        <f>IF(Centralizator!$U9=$A$1,Centralizator!U9,"")</f>
        <v>DF</v>
      </c>
      <c r="W9" s="94">
        <f>IF(Centralizator!$U9=$A$1,Centralizator!V9,"")</f>
        <v>56</v>
      </c>
      <c r="X9" s="94">
        <f>IF(Centralizator!$U9=$A$1,Centralizator!W9,"")</f>
        <v>28</v>
      </c>
      <c r="Y9" s="94">
        <f>IF(Centralizator!$U9=$A$1,Centralizator!X9,"")</f>
        <v>28</v>
      </c>
      <c r="Z9" s="94">
        <f>IF(Centralizator!$U9=$A$1,Centralizator!Y9,"")</f>
        <v>4</v>
      </c>
      <c r="AA9" s="94">
        <f>IF(Centralizator!$U9=$A$1,Centralizator!Z9,"")</f>
        <v>2</v>
      </c>
      <c r="AB9" s="94">
        <f>IF(Centralizator!$U9=$A$1,Centralizator!AA9,"")</f>
        <v>2</v>
      </c>
      <c r="AC9" s="94" t="str">
        <f>IF(Centralizator!$U9=$A$1,Centralizator!AB9,"")</f>
        <v>Oblig.</v>
      </c>
    </row>
    <row r="10" spans="1:29" hidden="1" x14ac:dyDescent="0.2">
      <c r="A10" s="93">
        <f>IF(B10=B9+1,B10,"")</f>
        <v>2</v>
      </c>
      <c r="B10" s="93">
        <f>IF(D10="",B9,B9+1)</f>
        <v>2</v>
      </c>
      <c r="C10" s="93">
        <v>2</v>
      </c>
      <c r="D10" s="93">
        <f>IF(Centralizator!$U10=$A$1,Centralizator!A10,"")</f>
        <v>1</v>
      </c>
      <c r="E10" s="93">
        <f>IF(Centralizator!$U10=$A$1,Centralizator!B10,"")</f>
        <v>1</v>
      </c>
      <c r="F10" s="93" t="str">
        <f>IF(Centralizator!$U10=$A$1,Centralizator!C10,"")</f>
        <v>Algebra and Geometry</v>
      </c>
      <c r="G10" s="100">
        <f>IF(Centralizator!$U10=$A$1,Centralizator!D10,"")</f>
        <v>0</v>
      </c>
      <c r="H10" s="100">
        <f>IF(Centralizator!$U10=$A$1,Centralizator!E10,"")</f>
        <v>0</v>
      </c>
      <c r="I10" s="100" t="str">
        <f>IF(Centralizator!$U10=$A$1,Centralizator!F10,"")</f>
        <v>Lector</v>
      </c>
      <c r="J10" s="100" t="str">
        <f>IF(Centralizator!$U10=$A$1,Centralizator!G10,"")</f>
        <v>dr.</v>
      </c>
      <c r="K10" s="100" t="str">
        <f>IF(Centralizator!$U10=$A$1,Centralizator!H10,"")</f>
        <v>LUGOJAN Sorin</v>
      </c>
      <c r="L10" s="100" t="str">
        <f>IF(Centralizator!$U10=$A$1,Centralizator!J10,"")</f>
        <v>Lector</v>
      </c>
      <c r="M10" s="100" t="str">
        <f>IF(Centralizator!$U10=$A$1,Centralizator!K10,"")</f>
        <v>dr.</v>
      </c>
      <c r="N10" s="100" t="str">
        <f>IF(Centralizator!$U10=$A$1,Centralizator!L10,"")</f>
        <v>LUGOJAN Sorin</v>
      </c>
      <c r="O10" s="94" t="str">
        <f>IF(Centralizator!$U10=$A$1,Centralizator!N10,"")</f>
        <v>E</v>
      </c>
      <c r="P10" s="94">
        <f>IF(Centralizator!$U10=$A$1,Centralizator!O10,"")</f>
        <v>4</v>
      </c>
      <c r="Q10" s="94">
        <f>IF(Centralizator!$U10=$A$1,Centralizator!P10,"")</f>
        <v>28</v>
      </c>
      <c r="R10" s="94">
        <f>IF(Centralizator!$U10=$A$1,Centralizator!Q10,"")</f>
        <v>28</v>
      </c>
      <c r="S10" s="94">
        <f>IF(Centralizator!$U10=$A$1,Centralizator!R10,"")</f>
        <v>0</v>
      </c>
      <c r="T10" s="94">
        <f>IF(Centralizator!$U10=$A$1,Centralizator!S10,"")</f>
        <v>0</v>
      </c>
      <c r="U10" s="94">
        <f>IF(Centralizator!$U10=$A$1,Centralizator!T10,"")</f>
        <v>56</v>
      </c>
      <c r="V10" s="94" t="str">
        <f>IF(Centralizator!$U10=$A$1,Centralizator!U10,"")</f>
        <v>DF</v>
      </c>
      <c r="W10" s="94">
        <f>IF(Centralizator!$U10=$A$1,Centralizator!V10,"")</f>
        <v>56</v>
      </c>
      <c r="X10" s="94">
        <f>IF(Centralizator!$U10=$A$1,Centralizator!W10,"")</f>
        <v>28</v>
      </c>
      <c r="Y10" s="94">
        <f>IF(Centralizator!$U10=$A$1,Centralizator!X10,"")</f>
        <v>28</v>
      </c>
      <c r="Z10" s="94">
        <f>IF(Centralizator!$U10=$A$1,Centralizator!Y10,"")</f>
        <v>4</v>
      </c>
      <c r="AA10" s="94">
        <f>IF(Centralizator!$U10=$A$1,Centralizator!Z10,"")</f>
        <v>2</v>
      </c>
      <c r="AB10" s="94">
        <f>IF(Centralizator!$U10=$A$1,Centralizator!AA10,"")</f>
        <v>2</v>
      </c>
      <c r="AC10" s="94" t="str">
        <f>IF(Centralizator!$U10=$A$1,Centralizator!AB10,"")</f>
        <v>Oblig.</v>
      </c>
    </row>
    <row r="11" spans="1:29" hidden="1" x14ac:dyDescent="0.2">
      <c r="A11" s="93">
        <f t="shared" ref="A11:A71" si="0">IF(B11=B10+1,B11,"")</f>
        <v>3</v>
      </c>
      <c r="B11" s="93">
        <f t="shared" ref="B11:B71" si="1">IF(D11="",B10,B10+1)</f>
        <v>3</v>
      </c>
      <c r="C11" s="93">
        <v>3</v>
      </c>
      <c r="D11" s="93">
        <f>IF(Centralizator!$U11=$A$1,Centralizator!A11,"")</f>
        <v>1</v>
      </c>
      <c r="E11" s="93">
        <f>IF(Centralizator!$U11=$A$1,Centralizator!B11,"")</f>
        <v>1</v>
      </c>
      <c r="F11" s="93" t="str">
        <f>IF(Centralizator!$U11=$A$1,Centralizator!C11,"")</f>
        <v>Physics</v>
      </c>
      <c r="G11" s="100">
        <f>IF(Centralizator!$U11=$A$1,Centralizator!D11,"")</f>
        <v>0</v>
      </c>
      <c r="H11" s="100">
        <f>IF(Centralizator!$U11=$A$1,Centralizator!E11,"")</f>
        <v>0</v>
      </c>
      <c r="I11" s="100" t="str">
        <f>IF(Centralizator!$U11=$A$1,Centralizator!F11,"")</f>
        <v>Conf.</v>
      </c>
      <c r="J11" s="100" t="str">
        <f>IF(Centralizator!$U11=$A$1,Centralizator!G11,"")</f>
        <v>dr.</v>
      </c>
      <c r="K11" s="100" t="str">
        <f>IF(Centralizator!$U11=$A$1,Centralizator!H11,"")</f>
        <v>BARVINSCHI Floricica</v>
      </c>
      <c r="L11" s="100" t="str">
        <f>IF(Centralizator!$U11=$A$1,Centralizator!J11,"")</f>
        <v>Asist.</v>
      </c>
      <c r="M11" s="100" t="str">
        <f>IF(Centralizator!$U11=$A$1,Centralizator!K11,"")</f>
        <v>dr.ing.</v>
      </c>
      <c r="N11" s="100" t="str">
        <f>IF(Centralizator!$U11=$A$1,Centralizator!L11,"")</f>
        <v>CALINOIU Delia</v>
      </c>
      <c r="O11" s="94" t="str">
        <f>IF(Centralizator!$U11=$A$1,Centralizator!N11,"")</f>
        <v>E</v>
      </c>
      <c r="P11" s="94">
        <f>IF(Centralizator!$U11=$A$1,Centralizator!O11,"")</f>
        <v>5</v>
      </c>
      <c r="Q11" s="94">
        <f>IF(Centralizator!$U11=$A$1,Centralizator!P11,"")</f>
        <v>42</v>
      </c>
      <c r="R11" s="94">
        <f>IF(Centralizator!$U11=$A$1,Centralizator!Q11,"")</f>
        <v>14</v>
      </c>
      <c r="S11" s="94">
        <f>IF(Centralizator!$U11=$A$1,Centralizator!R11,"")</f>
        <v>14</v>
      </c>
      <c r="T11" s="94">
        <f>IF(Centralizator!$U11=$A$1,Centralizator!S11,"")</f>
        <v>0</v>
      </c>
      <c r="U11" s="94">
        <f>IF(Centralizator!$U11=$A$1,Centralizator!T11,"")</f>
        <v>70</v>
      </c>
      <c r="V11" s="94" t="str">
        <f>IF(Centralizator!$U11=$A$1,Centralizator!U11,"")</f>
        <v>DF</v>
      </c>
      <c r="W11" s="94">
        <f>IF(Centralizator!$U11=$A$1,Centralizator!V11,"")</f>
        <v>70</v>
      </c>
      <c r="X11" s="94">
        <f>IF(Centralizator!$U11=$A$1,Centralizator!W11,"")</f>
        <v>42</v>
      </c>
      <c r="Y11" s="94">
        <f>IF(Centralizator!$U11=$A$1,Centralizator!X11,"")</f>
        <v>28</v>
      </c>
      <c r="Z11" s="94">
        <f>IF(Centralizator!$U11=$A$1,Centralizator!Y11,"")</f>
        <v>5</v>
      </c>
      <c r="AA11" s="94">
        <f>IF(Centralizator!$U11=$A$1,Centralizator!Z11,"")</f>
        <v>3</v>
      </c>
      <c r="AB11" s="94">
        <f>IF(Centralizator!$U11=$A$1,Centralizator!AA11,"")</f>
        <v>2</v>
      </c>
      <c r="AC11" s="94" t="str">
        <f>IF(Centralizator!$U11=$A$1,Centralizator!AB11,"")</f>
        <v>Oblig.</v>
      </c>
    </row>
    <row r="12" spans="1:29" hidden="1" x14ac:dyDescent="0.2">
      <c r="A12" s="93">
        <f t="shared" si="0"/>
        <v>4</v>
      </c>
      <c r="B12" s="93">
        <f t="shared" si="1"/>
        <v>4</v>
      </c>
      <c r="C12" s="93">
        <v>4</v>
      </c>
      <c r="D12" s="93">
        <f>IF(Centralizator!$U12=$A$1,Centralizator!A12,"")</f>
        <v>1</v>
      </c>
      <c r="E12" s="93">
        <f>IF(Centralizator!$U12=$A$1,Centralizator!B12,"")</f>
        <v>1</v>
      </c>
      <c r="F12" s="93" t="str">
        <f>IF(Centralizator!$U12=$A$1,Centralizator!C12,"")</f>
        <v>Computer Programming and Utilization 1</v>
      </c>
      <c r="G12" s="100">
        <f>IF(Centralizator!$U12=$A$1,Centralizator!D12,"")</f>
        <v>0</v>
      </c>
      <c r="H12" s="100">
        <f>IF(Centralizator!$U12=$A$1,Centralizator!E12,"")</f>
        <v>0</v>
      </c>
      <c r="I12" s="100" t="str">
        <f>IF(Centralizator!$U12=$A$1,Centralizator!F12,"")</f>
        <v>S.L.</v>
      </c>
      <c r="J12" s="100" t="str">
        <f>IF(Centralizator!$U12=$A$1,Centralizator!G12,"")</f>
        <v>dr.ing.</v>
      </c>
      <c r="K12" s="100" t="str">
        <f>IF(Centralizator!$U12=$A$1,Centralizator!H12,"")</f>
        <v>DUME Adrian</v>
      </c>
      <c r="L12" s="100" t="str">
        <f>IF(Centralizator!$U12=$A$1,Centralizator!J12,"")</f>
        <v>Asist.</v>
      </c>
      <c r="M12" s="100" t="str">
        <f>IF(Centralizator!$U12=$A$1,Centralizator!K12,"")</f>
        <v>dr.ing.</v>
      </c>
      <c r="N12" s="100" t="str">
        <f>IF(Centralizator!$U12=$A$1,Centralizator!L12,"")</f>
        <v>STEF Dorian</v>
      </c>
      <c r="O12" s="94" t="str">
        <f>IF(Centralizator!$U12=$A$1,Centralizator!N12,"")</f>
        <v>D</v>
      </c>
      <c r="P12" s="94">
        <f>IF(Centralizator!$U12=$A$1,Centralizator!O12,"")</f>
        <v>5</v>
      </c>
      <c r="Q12" s="94">
        <f>IF(Centralizator!$U12=$A$1,Centralizator!P12,"")</f>
        <v>28</v>
      </c>
      <c r="R12" s="94">
        <f>IF(Centralizator!$U12=$A$1,Centralizator!Q12,"")</f>
        <v>0</v>
      </c>
      <c r="S12" s="94">
        <f>IF(Centralizator!$U12=$A$1,Centralizator!R12,"")</f>
        <v>35</v>
      </c>
      <c r="T12" s="94">
        <f>IF(Centralizator!$U12=$A$1,Centralizator!S12,"")</f>
        <v>0</v>
      </c>
      <c r="U12" s="94">
        <f>IF(Centralizator!$U12=$A$1,Centralizator!T12,"")</f>
        <v>63</v>
      </c>
      <c r="V12" s="94" t="str">
        <f>IF(Centralizator!$U12=$A$1,Centralizator!U12,"")</f>
        <v>DF</v>
      </c>
      <c r="W12" s="94">
        <f>IF(Centralizator!$U12=$A$1,Centralizator!V12,"")</f>
        <v>63</v>
      </c>
      <c r="X12" s="94">
        <f>IF(Centralizator!$U12=$A$1,Centralizator!W12,"")</f>
        <v>28</v>
      </c>
      <c r="Y12" s="94">
        <f>IF(Centralizator!$U12=$A$1,Centralizator!X12,"")</f>
        <v>35</v>
      </c>
      <c r="Z12" s="94">
        <f>IF(Centralizator!$U12=$A$1,Centralizator!Y12,"")</f>
        <v>4.5</v>
      </c>
      <c r="AA12" s="94">
        <f>IF(Centralizator!$U12=$A$1,Centralizator!Z12,"")</f>
        <v>2</v>
      </c>
      <c r="AB12" s="94">
        <f>IF(Centralizator!$U12=$A$1,Centralizator!AA12,"")</f>
        <v>2.5</v>
      </c>
      <c r="AC12" s="94" t="str">
        <f>IF(Centralizator!$U12=$A$1,Centralizator!AB12,"")</f>
        <v>Oblig.</v>
      </c>
    </row>
    <row r="13" spans="1:29" hidden="1" x14ac:dyDescent="0.2">
      <c r="A13" s="93">
        <f t="shared" si="0"/>
        <v>5</v>
      </c>
      <c r="B13" s="93">
        <f t="shared" si="1"/>
        <v>5</v>
      </c>
      <c r="C13" s="93">
        <v>5</v>
      </c>
      <c r="D13" s="93">
        <f>IF(Centralizator!$U13=$A$1,Centralizator!A13,"")</f>
        <v>1</v>
      </c>
      <c r="E13" s="93">
        <f>IF(Centralizator!$U13=$A$1,Centralizator!B13,"")</f>
        <v>1</v>
      </c>
      <c r="F13" s="93" t="str">
        <f>IF(Centralizator!$U13=$A$1,Centralizator!C13,"")</f>
        <v>Descriptive Geometry and Technical Drawing</v>
      </c>
      <c r="G13" s="100">
        <f>IF(Centralizator!$U13=$A$1,Centralizator!D13,"")</f>
        <v>0</v>
      </c>
      <c r="H13" s="100">
        <f>IF(Centralizator!$U13=$A$1,Centralizator!E13,"")</f>
        <v>0</v>
      </c>
      <c r="I13" s="100" t="str">
        <f>IF(Centralizator!$U13=$A$1,Centralizator!F13,"")</f>
        <v>Prof.</v>
      </c>
      <c r="J13" s="100" t="str">
        <f>IF(Centralizator!$U13=$A$1,Centralizator!G13,"")</f>
        <v>dr.ing.</v>
      </c>
      <c r="K13" s="100" t="str">
        <f>IF(Centralizator!$U13=$A$1,Centralizator!H13,"")</f>
        <v>VODA Mircea</v>
      </c>
      <c r="L13" s="100" t="str">
        <f>IF(Centralizator!$U13=$A$1,Centralizator!J13,"")</f>
        <v>S.L.</v>
      </c>
      <c r="M13" s="100" t="str">
        <f>IF(Centralizator!$U13=$A$1,Centralizator!K13,"")</f>
        <v>dr.ing.</v>
      </c>
      <c r="N13" s="100" t="str">
        <f>IF(Centralizator!$U13=$A$1,Centralizator!L13,"")</f>
        <v>ILIE Mariana</v>
      </c>
      <c r="O13" s="94" t="str">
        <f>IF(Centralizator!$U13=$A$1,Centralizator!N13,"")</f>
        <v>D</v>
      </c>
      <c r="P13" s="94">
        <f>IF(Centralizator!$U13=$A$1,Centralizator!O13,"")</f>
        <v>5</v>
      </c>
      <c r="Q13" s="94">
        <f>IF(Centralizator!$U13=$A$1,Centralizator!P13,"")</f>
        <v>28</v>
      </c>
      <c r="R13" s="94">
        <f>IF(Centralizator!$U13=$A$1,Centralizator!Q13,"")</f>
        <v>0</v>
      </c>
      <c r="S13" s="94">
        <f>IF(Centralizator!$U13=$A$1,Centralizator!R13,"")</f>
        <v>35</v>
      </c>
      <c r="T13" s="94">
        <f>IF(Centralizator!$U13=$A$1,Centralizator!S13,"")</f>
        <v>0</v>
      </c>
      <c r="U13" s="94">
        <f>IF(Centralizator!$U13=$A$1,Centralizator!T13,"")</f>
        <v>63</v>
      </c>
      <c r="V13" s="94" t="str">
        <f>IF(Centralizator!$U13=$A$1,Centralizator!U13,"")</f>
        <v>DF</v>
      </c>
      <c r="W13" s="94">
        <f>IF(Centralizator!$U13=$A$1,Centralizator!V13,"")</f>
        <v>63</v>
      </c>
      <c r="X13" s="94">
        <f>IF(Centralizator!$U13=$A$1,Centralizator!W13,"")</f>
        <v>28</v>
      </c>
      <c r="Y13" s="94">
        <f>IF(Centralizator!$U13=$A$1,Centralizator!X13,"")</f>
        <v>35</v>
      </c>
      <c r="Z13" s="94">
        <f>IF(Centralizator!$U13=$A$1,Centralizator!Y13,"")</f>
        <v>4.5</v>
      </c>
      <c r="AA13" s="94">
        <f>IF(Centralizator!$U13=$A$1,Centralizator!Z13,"")</f>
        <v>2</v>
      </c>
      <c r="AB13" s="94">
        <f>IF(Centralizator!$U13=$A$1,Centralizator!AA13,"")</f>
        <v>2.5</v>
      </c>
      <c r="AC13" s="94" t="str">
        <f>IF(Centralizator!$U13=$A$1,Centralizator!AB13,"")</f>
        <v>Oblig.</v>
      </c>
    </row>
    <row r="14" spans="1:29" hidden="1" x14ac:dyDescent="0.2">
      <c r="A14" s="93">
        <f t="shared" si="0"/>
        <v>6</v>
      </c>
      <c r="B14" s="93">
        <f t="shared" si="1"/>
        <v>6</v>
      </c>
      <c r="C14" s="93">
        <v>6</v>
      </c>
      <c r="D14" s="93">
        <f>IF(Centralizator!$U14=$A$1,Centralizator!A14,"")</f>
        <v>1</v>
      </c>
      <c r="E14" s="93">
        <f>IF(Centralizator!$U14=$A$1,Centralizator!B14,"")</f>
        <v>1</v>
      </c>
      <c r="F14" s="93" t="str">
        <f>IF(Centralizator!$U14=$A$1,Centralizator!C14,"")</f>
        <v>General Chemistry</v>
      </c>
      <c r="G14" s="100">
        <f>IF(Centralizator!$U14=$A$1,Centralizator!D14,"")</f>
        <v>0</v>
      </c>
      <c r="H14" s="100">
        <f>IF(Centralizator!$U14=$A$1,Centralizator!E14,"")</f>
        <v>0</v>
      </c>
      <c r="I14" s="100" t="str">
        <f>IF(Centralizator!$U14=$A$1,Centralizator!F14,"")</f>
        <v>Asist.</v>
      </c>
      <c r="J14" s="100" t="str">
        <f>IF(Centralizator!$U14=$A$1,Centralizator!G14,"")</f>
        <v>dr.ing.</v>
      </c>
      <c r="K14" s="100" t="str">
        <f>IF(Centralizator!$U14=$A$1,Centralizator!H14,"")</f>
        <v>MAGDA Angela</v>
      </c>
      <c r="L14" s="100" t="str">
        <f>IF(Centralizator!$U14=$A$1,Centralizator!J14,"")</f>
        <v>Asist.</v>
      </c>
      <c r="M14" s="100" t="str">
        <f>IF(Centralizator!$U14=$A$1,Centralizator!K14,"")</f>
        <v>dr.ing.</v>
      </c>
      <c r="N14" s="100" t="str">
        <f>IF(Centralizator!$U14=$A$1,Centralizator!L14,"")</f>
        <v>COSTEA Liviu</v>
      </c>
      <c r="O14" s="94" t="str">
        <f>IF(Centralizator!$U14=$A$1,Centralizator!N14,"")</f>
        <v>E</v>
      </c>
      <c r="P14" s="94">
        <f>IF(Centralizator!$U14=$A$1,Centralizator!O14,"")</f>
        <v>3</v>
      </c>
      <c r="Q14" s="94">
        <f>IF(Centralizator!$U14=$A$1,Centralizator!P14,"")</f>
        <v>28</v>
      </c>
      <c r="R14" s="94">
        <f>IF(Centralizator!$U14=$A$1,Centralizator!Q14,"")</f>
        <v>0</v>
      </c>
      <c r="S14" s="94">
        <f>IF(Centralizator!$U14=$A$1,Centralizator!R14,"")</f>
        <v>14</v>
      </c>
      <c r="T14" s="94">
        <f>IF(Centralizator!$U14=$A$1,Centralizator!S14,"")</f>
        <v>0</v>
      </c>
      <c r="U14" s="94">
        <f>IF(Centralizator!$U14=$A$1,Centralizator!T14,"")</f>
        <v>42</v>
      </c>
      <c r="V14" s="94" t="str">
        <f>IF(Centralizator!$U14=$A$1,Centralizator!U14,"")</f>
        <v>DF</v>
      </c>
      <c r="W14" s="94">
        <f>IF(Centralizator!$U14=$A$1,Centralizator!V14,"")</f>
        <v>42</v>
      </c>
      <c r="X14" s="94">
        <f>IF(Centralizator!$U14=$A$1,Centralizator!W14,"")</f>
        <v>28</v>
      </c>
      <c r="Y14" s="94">
        <f>IF(Centralizator!$U14=$A$1,Centralizator!X14,"")</f>
        <v>14</v>
      </c>
      <c r="Z14" s="94">
        <f>IF(Centralizator!$U14=$A$1,Centralizator!Y14,"")</f>
        <v>3</v>
      </c>
      <c r="AA14" s="94">
        <f>IF(Centralizator!$U14=$A$1,Centralizator!Z14,"")</f>
        <v>2</v>
      </c>
      <c r="AB14" s="94">
        <f>IF(Centralizator!$U14=$A$1,Centralizator!AA14,"")</f>
        <v>1</v>
      </c>
      <c r="AC14" s="94" t="str">
        <f>IF(Centralizator!$U14=$A$1,Centralizator!AB14,"")</f>
        <v>Oblig.</v>
      </c>
    </row>
    <row r="15" spans="1:29" hidden="1" x14ac:dyDescent="0.2">
      <c r="A15" s="93" t="str">
        <f t="shared" si="0"/>
        <v/>
      </c>
      <c r="B15" s="93">
        <f t="shared" si="1"/>
        <v>6</v>
      </c>
      <c r="C15" s="93">
        <v>7</v>
      </c>
      <c r="D15" s="93" t="str">
        <f>IF(Centralizator!$U15=$A$1,Centralizator!A15,"")</f>
        <v/>
      </c>
      <c r="E15" s="93" t="str">
        <f>IF(Centralizator!$U15=$A$1,Centralizator!B15,"")</f>
        <v/>
      </c>
      <c r="F15" s="93" t="str">
        <f>IF(Centralizator!$U15=$A$1,Centralizator!C15,"")</f>
        <v/>
      </c>
      <c r="G15" s="100" t="str">
        <f>IF(Centralizator!$U15=$A$1,Centralizator!D15,"")</f>
        <v/>
      </c>
      <c r="H15" s="100" t="str">
        <f>IF(Centralizator!$U15=$A$1,Centralizator!E15,"")</f>
        <v/>
      </c>
      <c r="I15" s="100" t="str">
        <f>IF(Centralizator!$U15=$A$1,Centralizator!F15,"")</f>
        <v/>
      </c>
      <c r="J15" s="100" t="str">
        <f>IF(Centralizator!$U15=$A$1,Centralizator!G15,"")</f>
        <v/>
      </c>
      <c r="K15" s="100" t="str">
        <f>IF(Centralizator!$U15=$A$1,Centralizator!H15,"")</f>
        <v/>
      </c>
      <c r="L15" s="100" t="str">
        <f>IF(Centralizator!$U15=$A$1,Centralizator!J15,"")</f>
        <v/>
      </c>
      <c r="M15" s="100" t="str">
        <f>IF(Centralizator!$U15=$A$1,Centralizator!K15,"")</f>
        <v/>
      </c>
      <c r="N15" s="100" t="str">
        <f>IF(Centralizator!$U15=$A$1,Centralizator!L15,"")</f>
        <v/>
      </c>
      <c r="O15" s="94" t="str">
        <f>IF(Centralizator!$U15=$A$1,Centralizator!N15,"")</f>
        <v/>
      </c>
      <c r="P15" s="94" t="str">
        <f>IF(Centralizator!$U15=$A$1,Centralizator!O15,"")</f>
        <v/>
      </c>
      <c r="Q15" s="94" t="str">
        <f>IF(Centralizator!$U15=$A$1,Centralizator!P15,"")</f>
        <v/>
      </c>
      <c r="R15" s="94" t="str">
        <f>IF(Centralizator!$U15=$A$1,Centralizator!Q15,"")</f>
        <v/>
      </c>
      <c r="S15" s="94" t="str">
        <f>IF(Centralizator!$U15=$A$1,Centralizator!R15,"")</f>
        <v/>
      </c>
      <c r="T15" s="94" t="str">
        <f>IF(Centralizator!$U15=$A$1,Centralizator!S15,"")</f>
        <v/>
      </c>
      <c r="U15" s="94" t="str">
        <f>IF(Centralizator!$U15=$A$1,Centralizator!T15,"")</f>
        <v/>
      </c>
      <c r="V15" s="94" t="str">
        <f>IF(Centralizator!$U15=$A$1,Centralizator!U15,"")</f>
        <v/>
      </c>
      <c r="W15" s="94" t="str">
        <f>IF(Centralizator!$U15=$A$1,Centralizator!V15,"")</f>
        <v/>
      </c>
      <c r="X15" s="94" t="str">
        <f>IF(Centralizator!$U15=$A$1,Centralizator!W15,"")</f>
        <v/>
      </c>
      <c r="Y15" s="94" t="str">
        <f>IF(Centralizator!$U15=$A$1,Centralizator!X15,"")</f>
        <v/>
      </c>
      <c r="Z15" s="94" t="str">
        <f>IF(Centralizator!$U15=$A$1,Centralizator!Y15,"")</f>
        <v/>
      </c>
      <c r="AA15" s="94" t="str">
        <f>IF(Centralizator!$U15=$A$1,Centralizator!Z15,"")</f>
        <v/>
      </c>
      <c r="AB15" s="94" t="str">
        <f>IF(Centralizator!$U15=$A$1,Centralizator!AA15,"")</f>
        <v/>
      </c>
      <c r="AC15" s="94" t="str">
        <f>IF(Centralizator!$U15=$A$1,Centralizator!AB15,"")</f>
        <v/>
      </c>
    </row>
    <row r="16" spans="1:29" hidden="1" x14ac:dyDescent="0.2">
      <c r="A16" s="93" t="str">
        <f t="shared" si="0"/>
        <v/>
      </c>
      <c r="B16" s="93">
        <f t="shared" si="1"/>
        <v>6</v>
      </c>
      <c r="C16" s="93">
        <v>8</v>
      </c>
      <c r="D16" s="93" t="str">
        <f>IF(Centralizator!$U16=$A$1,Centralizator!A16,"")</f>
        <v/>
      </c>
      <c r="E16" s="93" t="str">
        <f>IF(Centralizator!$U16=$A$1,Centralizator!B16,"")</f>
        <v/>
      </c>
      <c r="F16" s="93" t="str">
        <f>IF(Centralizator!$U16=$A$1,Centralizator!C16,"")</f>
        <v/>
      </c>
      <c r="G16" s="100" t="str">
        <f>IF(Centralizator!$U16=$A$1,Centralizator!D16,"")</f>
        <v/>
      </c>
      <c r="H16" s="100" t="str">
        <f>IF(Centralizator!$U16=$A$1,Centralizator!E16,"")</f>
        <v/>
      </c>
      <c r="I16" s="100" t="str">
        <f>IF(Centralizator!$U16=$A$1,Centralizator!F16,"")</f>
        <v/>
      </c>
      <c r="J16" s="100" t="str">
        <f>IF(Centralizator!$U16=$A$1,Centralizator!G16,"")</f>
        <v/>
      </c>
      <c r="K16" s="100" t="str">
        <f>IF(Centralizator!$U16=$A$1,Centralizator!H16,"")</f>
        <v/>
      </c>
      <c r="L16" s="100" t="str">
        <f>IF(Centralizator!$U16=$A$1,Centralizator!J16,"")</f>
        <v/>
      </c>
      <c r="M16" s="100" t="str">
        <f>IF(Centralizator!$U16=$A$1,Centralizator!K16,"")</f>
        <v/>
      </c>
      <c r="N16" s="100" t="str">
        <f>IF(Centralizator!$U16=$A$1,Centralizator!L16,"")</f>
        <v/>
      </c>
      <c r="O16" s="94" t="str">
        <f>IF(Centralizator!$U16=$A$1,Centralizator!N16,"")</f>
        <v/>
      </c>
      <c r="P16" s="94" t="str">
        <f>IF(Centralizator!$U16=$A$1,Centralizator!O16,"")</f>
        <v/>
      </c>
      <c r="Q16" s="94" t="str">
        <f>IF(Centralizator!$U16=$A$1,Centralizator!P16,"")</f>
        <v/>
      </c>
      <c r="R16" s="94" t="str">
        <f>IF(Centralizator!$U16=$A$1,Centralizator!Q16,"")</f>
        <v/>
      </c>
      <c r="S16" s="94" t="str">
        <f>IF(Centralizator!$U16=$A$1,Centralizator!R16,"")</f>
        <v/>
      </c>
      <c r="T16" s="94" t="str">
        <f>IF(Centralizator!$U16=$A$1,Centralizator!S16,"")</f>
        <v/>
      </c>
      <c r="U16" s="94" t="str">
        <f>IF(Centralizator!$U16=$A$1,Centralizator!T16,"")</f>
        <v/>
      </c>
      <c r="V16" s="94" t="str">
        <f>IF(Centralizator!$U16=$A$1,Centralizator!U16,"")</f>
        <v/>
      </c>
      <c r="W16" s="94" t="str">
        <f>IF(Centralizator!$U16=$A$1,Centralizator!V16,"")</f>
        <v/>
      </c>
      <c r="X16" s="94" t="str">
        <f>IF(Centralizator!$U16=$A$1,Centralizator!W16,"")</f>
        <v/>
      </c>
      <c r="Y16" s="94" t="str">
        <f>IF(Centralizator!$U16=$A$1,Centralizator!X16,"")</f>
        <v/>
      </c>
      <c r="Z16" s="94" t="str">
        <f>IF(Centralizator!$U16=$A$1,Centralizator!Y16,"")</f>
        <v/>
      </c>
      <c r="AA16" s="94" t="str">
        <f>IF(Centralizator!$U16=$A$1,Centralizator!Z16,"")</f>
        <v/>
      </c>
      <c r="AB16" s="94" t="str">
        <f>IF(Centralizator!$U16=$A$1,Centralizator!AA16,"")</f>
        <v/>
      </c>
      <c r="AC16" s="94" t="str">
        <f>IF(Centralizator!$U16=$A$1,Centralizator!AB16,"")</f>
        <v/>
      </c>
    </row>
    <row r="17" spans="1:29" hidden="1" x14ac:dyDescent="0.2">
      <c r="A17" s="93" t="str">
        <f t="shared" si="0"/>
        <v/>
      </c>
      <c r="B17" s="93">
        <f t="shared" si="1"/>
        <v>6</v>
      </c>
      <c r="C17" s="93">
        <v>9</v>
      </c>
      <c r="D17" s="93" t="str">
        <f>IF(Centralizator!$U17=$A$1,Centralizator!A17,"")</f>
        <v/>
      </c>
      <c r="E17" s="93" t="str">
        <f>IF(Centralizator!$U17=$A$1,Centralizator!B17,"")</f>
        <v/>
      </c>
      <c r="F17" s="93" t="str">
        <f>IF(Centralizator!$U17=$A$1,Centralizator!C17,"")</f>
        <v/>
      </c>
      <c r="G17" s="100" t="str">
        <f>IF(Centralizator!$U17=$A$1,Centralizator!D17,"")</f>
        <v/>
      </c>
      <c r="H17" s="100" t="str">
        <f>IF(Centralizator!$U17=$A$1,Centralizator!E17,"")</f>
        <v/>
      </c>
      <c r="I17" s="100" t="str">
        <f>IF(Centralizator!$U17=$A$1,Centralizator!F17,"")</f>
        <v/>
      </c>
      <c r="J17" s="100" t="str">
        <f>IF(Centralizator!$U17=$A$1,Centralizator!G17,"")</f>
        <v/>
      </c>
      <c r="K17" s="100" t="str">
        <f>IF(Centralizator!$U17=$A$1,Centralizator!H17,"")</f>
        <v/>
      </c>
      <c r="L17" s="100" t="str">
        <f>IF(Centralizator!$U17=$A$1,Centralizator!J17,"")</f>
        <v/>
      </c>
      <c r="M17" s="100" t="str">
        <f>IF(Centralizator!$U17=$A$1,Centralizator!K17,"")</f>
        <v/>
      </c>
      <c r="N17" s="100" t="str">
        <f>IF(Centralizator!$U17=$A$1,Centralizator!L17,"")</f>
        <v/>
      </c>
      <c r="O17" s="94" t="str">
        <f>IF(Centralizator!$U17=$A$1,Centralizator!N17,"")</f>
        <v/>
      </c>
      <c r="P17" s="94" t="str">
        <f>IF(Centralizator!$U17=$A$1,Centralizator!O17,"")</f>
        <v/>
      </c>
      <c r="Q17" s="94" t="str">
        <f>IF(Centralizator!$U17=$A$1,Centralizator!P17,"")</f>
        <v/>
      </c>
      <c r="R17" s="94" t="str">
        <f>IF(Centralizator!$U17=$A$1,Centralizator!Q17,"")</f>
        <v/>
      </c>
      <c r="S17" s="94" t="str">
        <f>IF(Centralizator!$U17=$A$1,Centralizator!R17,"")</f>
        <v/>
      </c>
      <c r="T17" s="94" t="str">
        <f>IF(Centralizator!$U17=$A$1,Centralizator!S17,"")</f>
        <v/>
      </c>
      <c r="U17" s="94" t="str">
        <f>IF(Centralizator!$U17=$A$1,Centralizator!T17,"")</f>
        <v/>
      </c>
      <c r="V17" s="94" t="str">
        <f>IF(Centralizator!$U17=$A$1,Centralizator!U17,"")</f>
        <v/>
      </c>
      <c r="W17" s="94" t="str">
        <f>IF(Centralizator!$U17=$A$1,Centralizator!V17,"")</f>
        <v/>
      </c>
      <c r="X17" s="94" t="str">
        <f>IF(Centralizator!$U17=$A$1,Centralizator!W17,"")</f>
        <v/>
      </c>
      <c r="Y17" s="94" t="str">
        <f>IF(Centralizator!$U17=$A$1,Centralizator!X17,"")</f>
        <v/>
      </c>
      <c r="Z17" s="94" t="str">
        <f>IF(Centralizator!$U17=$A$1,Centralizator!Y17,"")</f>
        <v/>
      </c>
      <c r="AA17" s="94" t="str">
        <f>IF(Centralizator!$U17=$A$1,Centralizator!Z17,"")</f>
        <v/>
      </c>
      <c r="AB17" s="94" t="str">
        <f>IF(Centralizator!$U17=$A$1,Centralizator!AA17,"")</f>
        <v/>
      </c>
      <c r="AC17" s="94" t="str">
        <f>IF(Centralizator!$U17=$A$1,Centralizator!AB17,"")</f>
        <v/>
      </c>
    </row>
    <row r="18" spans="1:29" hidden="1" x14ac:dyDescent="0.2">
      <c r="A18" s="93">
        <f t="shared" si="0"/>
        <v>7</v>
      </c>
      <c r="B18" s="93">
        <f t="shared" si="1"/>
        <v>7</v>
      </c>
      <c r="C18" s="93">
        <v>10</v>
      </c>
      <c r="D18" s="93">
        <f>IF(Centralizator!$U18=$A$1,Centralizator!A18,"")</f>
        <v>1</v>
      </c>
      <c r="E18" s="93">
        <f>IF(Centralizator!$U18=$A$1,Centralizator!B18,"")</f>
        <v>2</v>
      </c>
      <c r="F18" s="93" t="str">
        <f>IF(Centralizator!$U18=$A$1,Centralizator!C18,"")</f>
        <v>Special Mathematics</v>
      </c>
      <c r="G18" s="100">
        <f>IF(Centralizator!$U18=$A$1,Centralizator!D18,"")</f>
        <v>0</v>
      </c>
      <c r="H18" s="100">
        <f>IF(Centralizator!$U18=$A$1,Centralizator!E18,"")</f>
        <v>0</v>
      </c>
      <c r="I18" s="100" t="str">
        <f>IF(Centralizator!$U18=$A$1,Centralizator!F18,"")</f>
        <v>Conf.</v>
      </c>
      <c r="J18" s="100" t="str">
        <f>IF(Centralizator!$U18=$A$1,Centralizator!G18,"")</f>
        <v>dr.</v>
      </c>
      <c r="K18" s="100" t="str">
        <f>IF(Centralizator!$U18=$A$1,Centralizator!H18,"")</f>
        <v>BOTA Constantin</v>
      </c>
      <c r="L18" s="100" t="str">
        <f>IF(Centralizator!$U18=$A$1,Centralizator!J18,"")</f>
        <v>Conf.</v>
      </c>
      <c r="M18" s="100" t="str">
        <f>IF(Centralizator!$U18=$A$1,Centralizator!K18,"")</f>
        <v>dr.</v>
      </c>
      <c r="N18" s="100" t="str">
        <f>IF(Centralizator!$U18=$A$1,Centralizator!L18,"")</f>
        <v>BOTA Constantin</v>
      </c>
      <c r="O18" s="94" t="str">
        <f>IF(Centralizator!$U18=$A$1,Centralizator!N18,"")</f>
        <v>D</v>
      </c>
      <c r="P18" s="94">
        <f>IF(Centralizator!$U18=$A$1,Centralizator!O18,"")</f>
        <v>4</v>
      </c>
      <c r="Q18" s="94">
        <f>IF(Centralizator!$U18=$A$1,Centralizator!P18,"")</f>
        <v>28</v>
      </c>
      <c r="R18" s="94">
        <f>IF(Centralizator!$U18=$A$1,Centralizator!Q18,"")</f>
        <v>14</v>
      </c>
      <c r="S18" s="94">
        <f>IF(Centralizator!$U18=$A$1,Centralizator!R18,"")</f>
        <v>14</v>
      </c>
      <c r="T18" s="94">
        <f>IF(Centralizator!$U18=$A$1,Centralizator!S18,"")</f>
        <v>0</v>
      </c>
      <c r="U18" s="94">
        <f>IF(Centralizator!$U18=$A$1,Centralizator!T18,"")</f>
        <v>56</v>
      </c>
      <c r="V18" s="94" t="str">
        <f>IF(Centralizator!$U18=$A$1,Centralizator!U18,"")</f>
        <v>DF</v>
      </c>
      <c r="W18" s="94">
        <f>IF(Centralizator!$U18=$A$1,Centralizator!V18,"")</f>
        <v>56</v>
      </c>
      <c r="X18" s="94">
        <f>IF(Centralizator!$U18=$A$1,Centralizator!W18,"")</f>
        <v>28</v>
      </c>
      <c r="Y18" s="94">
        <f>IF(Centralizator!$U18=$A$1,Centralizator!X18,"")</f>
        <v>28</v>
      </c>
      <c r="Z18" s="94">
        <f>IF(Centralizator!$U18=$A$1,Centralizator!Y18,"")</f>
        <v>4</v>
      </c>
      <c r="AA18" s="94">
        <f>IF(Centralizator!$U18=$A$1,Centralizator!Z18,"")</f>
        <v>2</v>
      </c>
      <c r="AB18" s="94">
        <f>IF(Centralizator!$U18=$A$1,Centralizator!AA18,"")</f>
        <v>2</v>
      </c>
      <c r="AC18" s="94" t="str">
        <f>IF(Centralizator!$U18=$A$1,Centralizator!AB18,"")</f>
        <v>Oblig.</v>
      </c>
    </row>
    <row r="19" spans="1:29" hidden="1" x14ac:dyDescent="0.2">
      <c r="A19" s="93" t="str">
        <f t="shared" si="0"/>
        <v/>
      </c>
      <c r="B19" s="93">
        <f t="shared" si="1"/>
        <v>7</v>
      </c>
      <c r="C19" s="93">
        <v>11</v>
      </c>
      <c r="D19" s="93" t="str">
        <f>IF(Centralizator!$U19=$A$1,Centralizator!A19,"")</f>
        <v/>
      </c>
      <c r="E19" s="93" t="str">
        <f>IF(Centralizator!$U19=$A$1,Centralizator!B19,"")</f>
        <v/>
      </c>
      <c r="F19" s="93" t="str">
        <f>IF(Centralizator!$U19=$A$1,Centralizator!C19,"")</f>
        <v/>
      </c>
      <c r="G19" s="100" t="str">
        <f>IF(Centralizator!$U19=$A$1,Centralizator!D19,"")</f>
        <v/>
      </c>
      <c r="H19" s="100" t="str">
        <f>IF(Centralizator!$U19=$A$1,Centralizator!E19,"")</f>
        <v/>
      </c>
      <c r="I19" s="100" t="str">
        <f>IF(Centralizator!$U19=$A$1,Centralizator!F19,"")</f>
        <v/>
      </c>
      <c r="J19" s="100" t="str">
        <f>IF(Centralizator!$U19=$A$1,Centralizator!G19,"")</f>
        <v/>
      </c>
      <c r="K19" s="100" t="str">
        <f>IF(Centralizator!$U19=$A$1,Centralizator!H19,"")</f>
        <v/>
      </c>
      <c r="L19" s="100" t="str">
        <f>IF(Centralizator!$U19=$A$1,Centralizator!J19,"")</f>
        <v/>
      </c>
      <c r="M19" s="100" t="str">
        <f>IF(Centralizator!$U19=$A$1,Centralizator!K19,"")</f>
        <v/>
      </c>
      <c r="N19" s="100" t="str">
        <f>IF(Centralizator!$U19=$A$1,Centralizator!L19,"")</f>
        <v/>
      </c>
      <c r="O19" s="94" t="str">
        <f>IF(Centralizator!$U19=$A$1,Centralizator!N19,"")</f>
        <v/>
      </c>
      <c r="P19" s="94" t="str">
        <f>IF(Centralizator!$U19=$A$1,Centralizator!O19,"")</f>
        <v/>
      </c>
      <c r="Q19" s="94" t="str">
        <f>IF(Centralizator!$U19=$A$1,Centralizator!P19,"")</f>
        <v/>
      </c>
      <c r="R19" s="94" t="str">
        <f>IF(Centralizator!$U19=$A$1,Centralizator!Q19,"")</f>
        <v/>
      </c>
      <c r="S19" s="94" t="str">
        <f>IF(Centralizator!$U19=$A$1,Centralizator!R19,"")</f>
        <v/>
      </c>
      <c r="T19" s="94" t="str">
        <f>IF(Centralizator!$U19=$A$1,Centralizator!S19,"")</f>
        <v/>
      </c>
      <c r="U19" s="94" t="str">
        <f>IF(Centralizator!$U19=$A$1,Centralizator!T19,"")</f>
        <v/>
      </c>
      <c r="V19" s="94" t="str">
        <f>IF(Centralizator!$U19=$A$1,Centralizator!U19,"")</f>
        <v/>
      </c>
      <c r="W19" s="94" t="str">
        <f>IF(Centralizator!$U19=$A$1,Centralizator!V19,"")</f>
        <v/>
      </c>
      <c r="X19" s="94" t="str">
        <f>IF(Centralizator!$U19=$A$1,Centralizator!W19,"")</f>
        <v/>
      </c>
      <c r="Y19" s="94" t="str">
        <f>IF(Centralizator!$U19=$A$1,Centralizator!X19,"")</f>
        <v/>
      </c>
      <c r="Z19" s="94" t="str">
        <f>IF(Centralizator!$U19=$A$1,Centralizator!Y19,"")</f>
        <v/>
      </c>
      <c r="AA19" s="94" t="str">
        <f>IF(Centralizator!$U19=$A$1,Centralizator!Z19,"")</f>
        <v/>
      </c>
      <c r="AB19" s="94" t="str">
        <f>IF(Centralizator!$U19=$A$1,Centralizator!AA19,"")</f>
        <v/>
      </c>
      <c r="AC19" s="94" t="str">
        <f>IF(Centralizator!$U19=$A$1,Centralizator!AB19,"")</f>
        <v/>
      </c>
    </row>
    <row r="20" spans="1:29" hidden="1" x14ac:dyDescent="0.2">
      <c r="A20" s="93" t="str">
        <f t="shared" si="0"/>
        <v/>
      </c>
      <c r="B20" s="93">
        <f t="shared" si="1"/>
        <v>7</v>
      </c>
      <c r="C20" s="93">
        <v>12</v>
      </c>
      <c r="D20" s="93" t="str">
        <f>IF(Centralizator!$U20=$A$1,Centralizator!A20,"")</f>
        <v/>
      </c>
      <c r="E20" s="93" t="str">
        <f>IF(Centralizator!$U20=$A$1,Centralizator!B20,"")</f>
        <v/>
      </c>
      <c r="F20" s="93" t="str">
        <f>IF(Centralizator!$U20=$A$1,Centralizator!C20,"")</f>
        <v/>
      </c>
      <c r="G20" s="100" t="str">
        <f>IF(Centralizator!$U20=$A$1,Centralizator!D20,"")</f>
        <v/>
      </c>
      <c r="H20" s="100" t="str">
        <f>IF(Centralizator!$U20=$A$1,Centralizator!E20,"")</f>
        <v/>
      </c>
      <c r="I20" s="100" t="str">
        <f>IF(Centralizator!$U20=$A$1,Centralizator!F20,"")</f>
        <v/>
      </c>
      <c r="J20" s="100" t="str">
        <f>IF(Centralizator!$U20=$A$1,Centralizator!G20,"")</f>
        <v/>
      </c>
      <c r="K20" s="100" t="str">
        <f>IF(Centralizator!$U20=$A$1,Centralizator!H20,"")</f>
        <v/>
      </c>
      <c r="L20" s="100" t="str">
        <f>IF(Centralizator!$U20=$A$1,Centralizator!J20,"")</f>
        <v/>
      </c>
      <c r="M20" s="100" t="str">
        <f>IF(Centralizator!$U20=$A$1,Centralizator!K20,"")</f>
        <v/>
      </c>
      <c r="N20" s="100" t="str">
        <f>IF(Centralizator!$U20=$A$1,Centralizator!L20,"")</f>
        <v/>
      </c>
      <c r="O20" s="94" t="str">
        <f>IF(Centralizator!$U20=$A$1,Centralizator!N20,"")</f>
        <v/>
      </c>
      <c r="P20" s="94" t="str">
        <f>IF(Centralizator!$U20=$A$1,Centralizator!O20,"")</f>
        <v/>
      </c>
      <c r="Q20" s="94" t="str">
        <f>IF(Centralizator!$U20=$A$1,Centralizator!P20,"")</f>
        <v/>
      </c>
      <c r="R20" s="94" t="str">
        <f>IF(Centralizator!$U20=$A$1,Centralizator!Q20,"")</f>
        <v/>
      </c>
      <c r="S20" s="94" t="str">
        <f>IF(Centralizator!$U20=$A$1,Centralizator!R20,"")</f>
        <v/>
      </c>
      <c r="T20" s="94" t="str">
        <f>IF(Centralizator!$U20=$A$1,Centralizator!S20,"")</f>
        <v/>
      </c>
      <c r="U20" s="94" t="str">
        <f>IF(Centralizator!$U20=$A$1,Centralizator!T20,"")</f>
        <v/>
      </c>
      <c r="V20" s="94" t="str">
        <f>IF(Centralizator!$U20=$A$1,Centralizator!U20,"")</f>
        <v/>
      </c>
      <c r="W20" s="94" t="str">
        <f>IF(Centralizator!$U20=$A$1,Centralizator!V20,"")</f>
        <v/>
      </c>
      <c r="X20" s="94" t="str">
        <f>IF(Centralizator!$U20=$A$1,Centralizator!W20,"")</f>
        <v/>
      </c>
      <c r="Y20" s="94" t="str">
        <f>IF(Centralizator!$U20=$A$1,Centralizator!X20,"")</f>
        <v/>
      </c>
      <c r="Z20" s="94" t="str">
        <f>IF(Centralizator!$U20=$A$1,Centralizator!Y20,"")</f>
        <v/>
      </c>
      <c r="AA20" s="94" t="str">
        <f>IF(Centralizator!$U20=$A$1,Centralizator!Z20,"")</f>
        <v/>
      </c>
      <c r="AB20" s="94" t="str">
        <f>IF(Centralizator!$U20=$A$1,Centralizator!AA20,"")</f>
        <v/>
      </c>
      <c r="AC20" s="94" t="str">
        <f>IF(Centralizator!$U20=$A$1,Centralizator!AB20,"")</f>
        <v/>
      </c>
    </row>
    <row r="21" spans="1:29" hidden="1" x14ac:dyDescent="0.2">
      <c r="A21" s="93">
        <f t="shared" si="0"/>
        <v>8</v>
      </c>
      <c r="B21" s="93">
        <f t="shared" si="1"/>
        <v>8</v>
      </c>
      <c r="C21" s="93">
        <v>13</v>
      </c>
      <c r="D21" s="93">
        <f>IF(Centralizator!$U21=$A$1,Centralizator!A21,"")</f>
        <v>1</v>
      </c>
      <c r="E21" s="93">
        <f>IF(Centralizator!$U21=$A$1,Centralizator!B21,"")</f>
        <v>2</v>
      </c>
      <c r="F21" s="93" t="str">
        <f>IF(Centralizator!$U21=$A$1,Centralizator!C21,"")</f>
        <v>Technical drawing assisted by computer</v>
      </c>
      <c r="G21" s="100">
        <f>IF(Centralizator!$U21=$A$1,Centralizator!D21,"")</f>
        <v>0</v>
      </c>
      <c r="H21" s="100">
        <f>IF(Centralizator!$U21=$A$1,Centralizator!E21,"")</f>
        <v>0</v>
      </c>
      <c r="I21" s="100" t="str">
        <f>IF(Centralizator!$U21=$A$1,Centralizator!F21,"")</f>
        <v>S.L.</v>
      </c>
      <c r="J21" s="100" t="str">
        <f>IF(Centralizator!$U21=$A$1,Centralizator!G21,"")</f>
        <v>dr.ing.</v>
      </c>
      <c r="K21" s="100" t="str">
        <f>IF(Centralizator!$U21=$A$1,Centralizator!H21,"")</f>
        <v>ILIE Mariana</v>
      </c>
      <c r="L21" s="100" t="str">
        <f>IF(Centralizator!$U21=$A$1,Centralizator!J21,"")</f>
        <v>S.L.</v>
      </c>
      <c r="M21" s="100" t="str">
        <f>IF(Centralizator!$U21=$A$1,Centralizator!K21,"")</f>
        <v>dr.ing.</v>
      </c>
      <c r="N21" s="100" t="str">
        <f>IF(Centralizator!$U21=$A$1,Centralizator!L21,"")</f>
        <v>ILIE Mariana</v>
      </c>
      <c r="O21" s="94" t="str">
        <f>IF(Centralizator!$U21=$A$1,Centralizator!N21,"")</f>
        <v>E</v>
      </c>
      <c r="P21" s="94">
        <f>IF(Centralizator!$U21=$A$1,Centralizator!O21,"")</f>
        <v>5</v>
      </c>
      <c r="Q21" s="94">
        <f>IF(Centralizator!$U21=$A$1,Centralizator!P21,"")</f>
        <v>28</v>
      </c>
      <c r="R21" s="94">
        <f>IF(Centralizator!$U21=$A$1,Centralizator!Q21,"")</f>
        <v>0</v>
      </c>
      <c r="S21" s="94">
        <f>IF(Centralizator!$U21=$A$1,Centralizator!R21,"")</f>
        <v>35</v>
      </c>
      <c r="T21" s="94">
        <f>IF(Centralizator!$U21=$A$1,Centralizator!S21,"")</f>
        <v>0</v>
      </c>
      <c r="U21" s="94">
        <f>IF(Centralizator!$U21=$A$1,Centralizator!T21,"")</f>
        <v>63</v>
      </c>
      <c r="V21" s="94" t="str">
        <f>IF(Centralizator!$U21=$A$1,Centralizator!U21,"")</f>
        <v>DF</v>
      </c>
      <c r="W21" s="94">
        <f>IF(Centralizator!$U21=$A$1,Centralizator!V21,"")</f>
        <v>63</v>
      </c>
      <c r="X21" s="94">
        <f>IF(Centralizator!$U21=$A$1,Centralizator!W21,"")</f>
        <v>28</v>
      </c>
      <c r="Y21" s="94">
        <f>IF(Centralizator!$U21=$A$1,Centralizator!X21,"")</f>
        <v>35</v>
      </c>
      <c r="Z21" s="94">
        <f>IF(Centralizator!$U21=$A$1,Centralizator!Y21,"")</f>
        <v>4.5</v>
      </c>
      <c r="AA21" s="94">
        <f>IF(Centralizator!$U21=$A$1,Centralizator!Z21,"")</f>
        <v>2</v>
      </c>
      <c r="AB21" s="94">
        <f>IF(Centralizator!$U21=$A$1,Centralizator!AA21,"")</f>
        <v>2.5</v>
      </c>
      <c r="AC21" s="94" t="str">
        <f>IF(Centralizator!$U21=$A$1,Centralizator!AB21,"")</f>
        <v>Oblig.</v>
      </c>
    </row>
    <row r="22" spans="1:29" hidden="1" x14ac:dyDescent="0.2">
      <c r="A22" s="93" t="str">
        <f t="shared" si="0"/>
        <v/>
      </c>
      <c r="B22" s="93">
        <f t="shared" si="1"/>
        <v>8</v>
      </c>
      <c r="C22" s="93">
        <v>14</v>
      </c>
      <c r="D22" s="93" t="str">
        <f>IF(Centralizator!$U22=$A$1,Centralizator!A22,"")</f>
        <v/>
      </c>
      <c r="E22" s="93" t="str">
        <f>IF(Centralizator!$U22=$A$1,Centralizator!B22,"")</f>
        <v/>
      </c>
      <c r="F22" s="93" t="str">
        <f>IF(Centralizator!$U22=$A$1,Centralizator!C22,"")</f>
        <v/>
      </c>
      <c r="G22" s="100" t="str">
        <f>IF(Centralizator!$U22=$A$1,Centralizator!D22,"")</f>
        <v/>
      </c>
      <c r="H22" s="100" t="str">
        <f>IF(Centralizator!$U22=$A$1,Centralizator!E22,"")</f>
        <v/>
      </c>
      <c r="I22" s="100" t="str">
        <f>IF(Centralizator!$U22=$A$1,Centralizator!F22,"")</f>
        <v/>
      </c>
      <c r="J22" s="100" t="str">
        <f>IF(Centralizator!$U22=$A$1,Centralizator!G22,"")</f>
        <v/>
      </c>
      <c r="K22" s="100" t="str">
        <f>IF(Centralizator!$U22=$A$1,Centralizator!H22,"")</f>
        <v/>
      </c>
      <c r="L22" s="100" t="str">
        <f>IF(Centralizator!$U22=$A$1,Centralizator!J22,"")</f>
        <v/>
      </c>
      <c r="M22" s="100" t="str">
        <f>IF(Centralizator!$U22=$A$1,Centralizator!K22,"")</f>
        <v/>
      </c>
      <c r="N22" s="100" t="str">
        <f>IF(Centralizator!$U22=$A$1,Centralizator!L22,"")</f>
        <v/>
      </c>
      <c r="O22" s="94" t="str">
        <f>IF(Centralizator!$U22=$A$1,Centralizator!N22,"")</f>
        <v/>
      </c>
      <c r="P22" s="94" t="str">
        <f>IF(Centralizator!$U22=$A$1,Centralizator!O22,"")</f>
        <v/>
      </c>
      <c r="Q22" s="94" t="str">
        <f>IF(Centralizator!$U22=$A$1,Centralizator!P22,"")</f>
        <v/>
      </c>
      <c r="R22" s="94" t="str">
        <f>IF(Centralizator!$U22=$A$1,Centralizator!Q22,"")</f>
        <v/>
      </c>
      <c r="S22" s="94" t="str">
        <f>IF(Centralizator!$U22=$A$1,Centralizator!R22,"")</f>
        <v/>
      </c>
      <c r="T22" s="94" t="str">
        <f>IF(Centralizator!$U22=$A$1,Centralizator!S22,"")</f>
        <v/>
      </c>
      <c r="U22" s="94" t="str">
        <f>IF(Centralizator!$U22=$A$1,Centralizator!T22,"")</f>
        <v/>
      </c>
      <c r="V22" s="94" t="str">
        <f>IF(Centralizator!$U22=$A$1,Centralizator!U22,"")</f>
        <v/>
      </c>
      <c r="W22" s="94" t="str">
        <f>IF(Centralizator!$U22=$A$1,Centralizator!V22,"")</f>
        <v/>
      </c>
      <c r="X22" s="94" t="str">
        <f>IF(Centralizator!$U22=$A$1,Centralizator!W22,"")</f>
        <v/>
      </c>
      <c r="Y22" s="94" t="str">
        <f>IF(Centralizator!$U22=$A$1,Centralizator!X22,"")</f>
        <v/>
      </c>
      <c r="Z22" s="94" t="str">
        <f>IF(Centralizator!$U22=$A$1,Centralizator!Y22,"")</f>
        <v/>
      </c>
      <c r="AA22" s="94" t="str">
        <f>IF(Centralizator!$U22=$A$1,Centralizator!Z22,"")</f>
        <v/>
      </c>
      <c r="AB22" s="94" t="str">
        <f>IF(Centralizator!$U22=$A$1,Centralizator!AA22,"")</f>
        <v/>
      </c>
      <c r="AC22" s="94" t="str">
        <f>IF(Centralizator!$U22=$A$1,Centralizator!AB22,"")</f>
        <v/>
      </c>
    </row>
    <row r="23" spans="1:29" hidden="1" x14ac:dyDescent="0.2">
      <c r="A23" s="93" t="str">
        <f t="shared" si="0"/>
        <v/>
      </c>
      <c r="B23" s="93">
        <f t="shared" si="1"/>
        <v>8</v>
      </c>
      <c r="C23" s="93">
        <v>15</v>
      </c>
      <c r="D23" s="93" t="str">
        <f>IF(Centralizator!$U23=$A$1,Centralizator!A23,"")</f>
        <v/>
      </c>
      <c r="E23" s="93" t="str">
        <f>IF(Centralizator!$U23=$A$1,Centralizator!B23,"")</f>
        <v/>
      </c>
      <c r="F23" s="93" t="str">
        <f>IF(Centralizator!$U23=$A$1,Centralizator!C23,"")</f>
        <v/>
      </c>
      <c r="G23" s="100" t="str">
        <f>IF(Centralizator!$U23=$A$1,Centralizator!D23,"")</f>
        <v/>
      </c>
      <c r="H23" s="100" t="str">
        <f>IF(Centralizator!$U23=$A$1,Centralizator!E23,"")</f>
        <v/>
      </c>
      <c r="I23" s="100" t="str">
        <f>IF(Centralizator!$U23=$A$1,Centralizator!F23,"")</f>
        <v/>
      </c>
      <c r="J23" s="100" t="str">
        <f>IF(Centralizator!$U23=$A$1,Centralizator!G23,"")</f>
        <v/>
      </c>
      <c r="K23" s="100" t="str">
        <f>IF(Centralizator!$U23=$A$1,Centralizator!H23,"")</f>
        <v/>
      </c>
      <c r="L23" s="100" t="str">
        <f>IF(Centralizator!$U23=$A$1,Centralizator!J23,"")</f>
        <v/>
      </c>
      <c r="M23" s="100" t="str">
        <f>IF(Centralizator!$U23=$A$1,Centralizator!K23,"")</f>
        <v/>
      </c>
      <c r="N23" s="100" t="str">
        <f>IF(Centralizator!$U23=$A$1,Centralizator!L23,"")</f>
        <v/>
      </c>
      <c r="O23" s="94" t="str">
        <f>IF(Centralizator!$U23=$A$1,Centralizator!N23,"")</f>
        <v/>
      </c>
      <c r="P23" s="94" t="str">
        <f>IF(Centralizator!$U23=$A$1,Centralizator!O23,"")</f>
        <v/>
      </c>
      <c r="Q23" s="94" t="str">
        <f>IF(Centralizator!$U23=$A$1,Centralizator!P23,"")</f>
        <v/>
      </c>
      <c r="R23" s="94" t="str">
        <f>IF(Centralizator!$U23=$A$1,Centralizator!Q23,"")</f>
        <v/>
      </c>
      <c r="S23" s="94" t="str">
        <f>IF(Centralizator!$U23=$A$1,Centralizator!R23,"")</f>
        <v/>
      </c>
      <c r="T23" s="94" t="str">
        <f>IF(Centralizator!$U23=$A$1,Centralizator!S23,"")</f>
        <v/>
      </c>
      <c r="U23" s="94" t="str">
        <f>IF(Centralizator!$U23=$A$1,Centralizator!T23,"")</f>
        <v/>
      </c>
      <c r="V23" s="94" t="str">
        <f>IF(Centralizator!$U23=$A$1,Centralizator!U23,"")</f>
        <v/>
      </c>
      <c r="W23" s="94" t="str">
        <f>IF(Centralizator!$U23=$A$1,Centralizator!V23,"")</f>
        <v/>
      </c>
      <c r="X23" s="94" t="str">
        <f>IF(Centralizator!$U23=$A$1,Centralizator!W23,"")</f>
        <v/>
      </c>
      <c r="Y23" s="94" t="str">
        <f>IF(Centralizator!$U23=$A$1,Centralizator!X23,"")</f>
        <v/>
      </c>
      <c r="Z23" s="94" t="str">
        <f>IF(Centralizator!$U23=$A$1,Centralizator!Y23,"")</f>
        <v/>
      </c>
      <c r="AA23" s="94" t="str">
        <f>IF(Centralizator!$U23=$A$1,Centralizator!Z23,"")</f>
        <v/>
      </c>
      <c r="AB23" s="94" t="str">
        <f>IF(Centralizator!$U23=$A$1,Centralizator!AA23,"")</f>
        <v/>
      </c>
      <c r="AC23" s="94" t="str">
        <f>IF(Centralizator!$U23=$A$1,Centralizator!AB23,"")</f>
        <v/>
      </c>
    </row>
    <row r="24" spans="1:29" hidden="1" x14ac:dyDescent="0.2">
      <c r="A24" s="93" t="str">
        <f t="shared" si="0"/>
        <v/>
      </c>
      <c r="B24" s="93">
        <f t="shared" si="1"/>
        <v>8</v>
      </c>
      <c r="C24" s="93">
        <v>16</v>
      </c>
      <c r="D24" s="93" t="str">
        <f>IF(Centralizator!$U24=$A$1,Centralizator!A24,"")</f>
        <v/>
      </c>
      <c r="E24" s="93" t="str">
        <f>IF(Centralizator!$U24=$A$1,Centralizator!B24,"")</f>
        <v/>
      </c>
      <c r="F24" s="93" t="str">
        <f>IF(Centralizator!$U24=$A$1,Centralizator!C24,"")</f>
        <v/>
      </c>
      <c r="G24" s="100" t="str">
        <f>IF(Centralizator!$U24=$A$1,Centralizator!D24,"")</f>
        <v/>
      </c>
      <c r="H24" s="100" t="str">
        <f>IF(Centralizator!$U24=$A$1,Centralizator!E24,"")</f>
        <v/>
      </c>
      <c r="I24" s="100" t="str">
        <f>IF(Centralizator!$U24=$A$1,Centralizator!F24,"")</f>
        <v/>
      </c>
      <c r="J24" s="100" t="str">
        <f>IF(Centralizator!$U24=$A$1,Centralizator!G24,"")</f>
        <v/>
      </c>
      <c r="K24" s="100" t="str">
        <f>IF(Centralizator!$U24=$A$1,Centralizator!H24,"")</f>
        <v/>
      </c>
      <c r="L24" s="100" t="str">
        <f>IF(Centralizator!$U24=$A$1,Centralizator!J24,"")</f>
        <v/>
      </c>
      <c r="M24" s="100" t="str">
        <f>IF(Centralizator!$U24=$A$1,Centralizator!K24,"")</f>
        <v/>
      </c>
      <c r="N24" s="100" t="str">
        <f>IF(Centralizator!$U24=$A$1,Centralizator!L24,"")</f>
        <v/>
      </c>
      <c r="O24" s="94" t="str">
        <f>IF(Centralizator!$U24=$A$1,Centralizator!N24,"")</f>
        <v/>
      </c>
      <c r="P24" s="94" t="str">
        <f>IF(Centralizator!$U24=$A$1,Centralizator!O24,"")</f>
        <v/>
      </c>
      <c r="Q24" s="94" t="str">
        <f>IF(Centralizator!$U24=$A$1,Centralizator!P24,"")</f>
        <v/>
      </c>
      <c r="R24" s="94" t="str">
        <f>IF(Centralizator!$U24=$A$1,Centralizator!Q24,"")</f>
        <v/>
      </c>
      <c r="S24" s="94" t="str">
        <f>IF(Centralizator!$U24=$A$1,Centralizator!R24,"")</f>
        <v/>
      </c>
      <c r="T24" s="94" t="str">
        <f>IF(Centralizator!$U24=$A$1,Centralizator!S24,"")</f>
        <v/>
      </c>
      <c r="U24" s="94" t="str">
        <f>IF(Centralizator!$U24=$A$1,Centralizator!T24,"")</f>
        <v/>
      </c>
      <c r="V24" s="94" t="str">
        <f>IF(Centralizator!$U24=$A$1,Centralizator!U24,"")</f>
        <v/>
      </c>
      <c r="W24" s="94" t="str">
        <f>IF(Centralizator!$U24=$A$1,Centralizator!V24,"")</f>
        <v/>
      </c>
      <c r="X24" s="94" t="str">
        <f>IF(Centralizator!$U24=$A$1,Centralizator!W24,"")</f>
        <v/>
      </c>
      <c r="Y24" s="94" t="str">
        <f>IF(Centralizator!$U24=$A$1,Centralizator!X24,"")</f>
        <v/>
      </c>
      <c r="Z24" s="94" t="str">
        <f>IF(Centralizator!$U24=$A$1,Centralizator!Y24,"")</f>
        <v/>
      </c>
      <c r="AA24" s="94" t="str">
        <f>IF(Centralizator!$U24=$A$1,Centralizator!Z24,"")</f>
        <v/>
      </c>
      <c r="AB24" s="94" t="str">
        <f>IF(Centralizator!$U24=$A$1,Centralizator!AA24,"")</f>
        <v/>
      </c>
      <c r="AC24" s="94" t="str">
        <f>IF(Centralizator!$U24=$A$1,Centralizator!AB24,"")</f>
        <v/>
      </c>
    </row>
    <row r="25" spans="1:29" hidden="1" x14ac:dyDescent="0.2">
      <c r="A25" s="93" t="str">
        <f t="shared" si="0"/>
        <v/>
      </c>
      <c r="B25" s="93">
        <f t="shared" si="1"/>
        <v>8</v>
      </c>
      <c r="C25" s="93">
        <v>17</v>
      </c>
      <c r="D25" s="93" t="str">
        <f>IF(Centralizator!$U25=$A$1,Centralizator!A25,"")</f>
        <v/>
      </c>
      <c r="E25" s="93" t="str">
        <f>IF(Centralizator!$U25=$A$1,Centralizator!B25,"")</f>
        <v/>
      </c>
      <c r="F25" s="93" t="str">
        <f>IF(Centralizator!$U25=$A$1,Centralizator!C25,"")</f>
        <v/>
      </c>
      <c r="G25" s="100" t="str">
        <f>IF(Centralizator!$U25=$A$1,Centralizator!D25,"")</f>
        <v/>
      </c>
      <c r="H25" s="100" t="str">
        <f>IF(Centralizator!$U25=$A$1,Centralizator!E25,"")</f>
        <v/>
      </c>
      <c r="I25" s="100" t="str">
        <f>IF(Centralizator!$U25=$A$1,Centralizator!F25,"")</f>
        <v/>
      </c>
      <c r="J25" s="100" t="str">
        <f>IF(Centralizator!$U25=$A$1,Centralizator!G25,"")</f>
        <v/>
      </c>
      <c r="K25" s="100" t="str">
        <f>IF(Centralizator!$U25=$A$1,Centralizator!H25,"")</f>
        <v/>
      </c>
      <c r="L25" s="100" t="str">
        <f>IF(Centralizator!$U25=$A$1,Centralizator!J25,"")</f>
        <v/>
      </c>
      <c r="M25" s="100" t="str">
        <f>IF(Centralizator!$U25=$A$1,Centralizator!K25,"")</f>
        <v/>
      </c>
      <c r="N25" s="100" t="str">
        <f>IF(Centralizator!$U25=$A$1,Centralizator!L25,"")</f>
        <v/>
      </c>
      <c r="O25" s="94" t="str">
        <f>IF(Centralizator!$U25=$A$1,Centralizator!N25,"")</f>
        <v/>
      </c>
      <c r="P25" s="94" t="str">
        <f>IF(Centralizator!$U25=$A$1,Centralizator!O25,"")</f>
        <v/>
      </c>
      <c r="Q25" s="94" t="str">
        <f>IF(Centralizator!$U25=$A$1,Centralizator!P25,"")</f>
        <v/>
      </c>
      <c r="R25" s="94" t="str">
        <f>IF(Centralizator!$U25=$A$1,Centralizator!Q25,"")</f>
        <v/>
      </c>
      <c r="S25" s="94" t="str">
        <f>IF(Centralizator!$U25=$A$1,Centralizator!R25,"")</f>
        <v/>
      </c>
      <c r="T25" s="94" t="str">
        <f>IF(Centralizator!$U25=$A$1,Centralizator!S25,"")</f>
        <v/>
      </c>
      <c r="U25" s="94" t="str">
        <f>IF(Centralizator!$U25=$A$1,Centralizator!T25,"")</f>
        <v/>
      </c>
      <c r="V25" s="94" t="str">
        <f>IF(Centralizator!$U25=$A$1,Centralizator!U25,"")</f>
        <v/>
      </c>
      <c r="W25" s="94" t="str">
        <f>IF(Centralizator!$U25=$A$1,Centralizator!V25,"")</f>
        <v/>
      </c>
      <c r="X25" s="94" t="str">
        <f>IF(Centralizator!$U25=$A$1,Centralizator!W25,"")</f>
        <v/>
      </c>
      <c r="Y25" s="94" t="str">
        <f>IF(Centralizator!$U25=$A$1,Centralizator!X25,"")</f>
        <v/>
      </c>
      <c r="Z25" s="94" t="str">
        <f>IF(Centralizator!$U25=$A$1,Centralizator!Y25,"")</f>
        <v/>
      </c>
      <c r="AA25" s="94" t="str">
        <f>IF(Centralizator!$U25=$A$1,Centralizator!Z25,"")</f>
        <v/>
      </c>
      <c r="AB25" s="94" t="str">
        <f>IF(Centralizator!$U25=$A$1,Centralizator!AA25,"")</f>
        <v/>
      </c>
      <c r="AC25" s="94" t="str">
        <f>IF(Centralizator!$U25=$A$1,Centralizator!AB25,"")</f>
        <v/>
      </c>
    </row>
    <row r="26" spans="1:29" hidden="1" x14ac:dyDescent="0.2">
      <c r="A26" s="93" t="str">
        <f t="shared" si="0"/>
        <v/>
      </c>
      <c r="B26" s="93">
        <f t="shared" si="1"/>
        <v>8</v>
      </c>
      <c r="C26" s="93">
        <v>18</v>
      </c>
      <c r="D26" s="93" t="str">
        <f>IF(Centralizator!$U26=$A$1,Centralizator!A26,"")</f>
        <v/>
      </c>
      <c r="E26" s="93" t="str">
        <f>IF(Centralizator!$U26=$A$1,Centralizator!B26,"")</f>
        <v/>
      </c>
      <c r="F26" s="93" t="str">
        <f>IF(Centralizator!$U26=$A$1,Centralizator!C26,"")</f>
        <v/>
      </c>
      <c r="G26" s="100" t="str">
        <f>IF(Centralizator!$U26=$A$1,Centralizator!D26,"")</f>
        <v/>
      </c>
      <c r="H26" s="100" t="str">
        <f>IF(Centralizator!$U26=$A$1,Centralizator!E26,"")</f>
        <v/>
      </c>
      <c r="I26" s="100" t="str">
        <f>IF(Centralizator!$U26=$A$1,Centralizator!F26,"")</f>
        <v/>
      </c>
      <c r="J26" s="100" t="str">
        <f>IF(Centralizator!$U26=$A$1,Centralizator!G26,"")</f>
        <v/>
      </c>
      <c r="K26" s="100" t="str">
        <f>IF(Centralizator!$U26=$A$1,Centralizator!H26,"")</f>
        <v/>
      </c>
      <c r="L26" s="100" t="str">
        <f>IF(Centralizator!$U26=$A$1,Centralizator!J26,"")</f>
        <v/>
      </c>
      <c r="M26" s="100" t="str">
        <f>IF(Centralizator!$U26=$A$1,Centralizator!K26,"")</f>
        <v/>
      </c>
      <c r="N26" s="100" t="str">
        <f>IF(Centralizator!$U26=$A$1,Centralizator!L26,"")</f>
        <v/>
      </c>
      <c r="O26" s="94" t="str">
        <f>IF(Centralizator!$U26=$A$1,Centralizator!N26,"")</f>
        <v/>
      </c>
      <c r="P26" s="94" t="str">
        <f>IF(Centralizator!$U26=$A$1,Centralizator!O26,"")</f>
        <v/>
      </c>
      <c r="Q26" s="94" t="str">
        <f>IF(Centralizator!$U26=$A$1,Centralizator!P26,"")</f>
        <v/>
      </c>
      <c r="R26" s="94" t="str">
        <f>IF(Centralizator!$U26=$A$1,Centralizator!Q26,"")</f>
        <v/>
      </c>
      <c r="S26" s="94" t="str">
        <f>IF(Centralizator!$U26=$A$1,Centralizator!R26,"")</f>
        <v/>
      </c>
      <c r="T26" s="94" t="str">
        <f>IF(Centralizator!$U26=$A$1,Centralizator!S26,"")</f>
        <v/>
      </c>
      <c r="U26" s="94" t="str">
        <f>IF(Centralizator!$U26=$A$1,Centralizator!T26,"")</f>
        <v/>
      </c>
      <c r="V26" s="94" t="str">
        <f>IF(Centralizator!$U26=$A$1,Centralizator!U26,"")</f>
        <v/>
      </c>
      <c r="W26" s="94" t="str">
        <f>IF(Centralizator!$U26=$A$1,Centralizator!V26,"")</f>
        <v/>
      </c>
      <c r="X26" s="94" t="str">
        <f>IF(Centralizator!$U26=$A$1,Centralizator!W26,"")</f>
        <v/>
      </c>
      <c r="Y26" s="94" t="str">
        <f>IF(Centralizator!$U26=$A$1,Centralizator!X26,"")</f>
        <v/>
      </c>
      <c r="Z26" s="94" t="str">
        <f>IF(Centralizator!$U26=$A$1,Centralizator!Y26,"")</f>
        <v/>
      </c>
      <c r="AA26" s="94" t="str">
        <f>IF(Centralizator!$U26=$A$1,Centralizator!Z26,"")</f>
        <v/>
      </c>
      <c r="AB26" s="94" t="str">
        <f>IF(Centralizator!$U26=$A$1,Centralizator!AA26,"")</f>
        <v/>
      </c>
      <c r="AC26" s="94" t="str">
        <f>IF(Centralizator!$U26=$A$1,Centralizator!AB26,"")</f>
        <v/>
      </c>
    </row>
    <row r="27" spans="1:29" hidden="1" x14ac:dyDescent="0.2">
      <c r="A27" s="93" t="str">
        <f t="shared" si="0"/>
        <v/>
      </c>
      <c r="B27" s="93">
        <f t="shared" si="1"/>
        <v>8</v>
      </c>
      <c r="C27" s="93">
        <v>19</v>
      </c>
      <c r="D27" s="93" t="str">
        <f>IF(Centralizator!$U27=$A$1,Centralizator!A27,"")</f>
        <v/>
      </c>
      <c r="E27" s="93" t="str">
        <f>IF(Centralizator!$U27=$A$1,Centralizator!B27,"")</f>
        <v/>
      </c>
      <c r="F27" s="93" t="str">
        <f>IF(Centralizator!$U27=$A$1,Centralizator!C27,"")</f>
        <v/>
      </c>
      <c r="G27" s="100" t="str">
        <f>IF(Centralizator!$U27=$A$1,Centralizator!D27,"")</f>
        <v/>
      </c>
      <c r="H27" s="100" t="str">
        <f>IF(Centralizator!$U27=$A$1,Centralizator!E27,"")</f>
        <v/>
      </c>
      <c r="I27" s="100" t="str">
        <f>IF(Centralizator!$U27=$A$1,Centralizator!F27,"")</f>
        <v/>
      </c>
      <c r="J27" s="100" t="str">
        <f>IF(Centralizator!$U27=$A$1,Centralizator!G27,"")</f>
        <v/>
      </c>
      <c r="K27" s="100" t="str">
        <f>IF(Centralizator!$U27=$A$1,Centralizator!H27,"")</f>
        <v/>
      </c>
      <c r="L27" s="100" t="str">
        <f>IF(Centralizator!$U27=$A$1,Centralizator!J27,"")</f>
        <v/>
      </c>
      <c r="M27" s="100" t="str">
        <f>IF(Centralizator!$U27=$A$1,Centralizator!K27,"")</f>
        <v/>
      </c>
      <c r="N27" s="100" t="str">
        <f>IF(Centralizator!$U27=$A$1,Centralizator!L27,"")</f>
        <v/>
      </c>
      <c r="O27" s="94" t="str">
        <f>IF(Centralizator!$U27=$A$1,Centralizator!N27,"")</f>
        <v/>
      </c>
      <c r="P27" s="94" t="str">
        <f>IF(Centralizator!$U27=$A$1,Centralizator!O27,"")</f>
        <v/>
      </c>
      <c r="Q27" s="94" t="str">
        <f>IF(Centralizator!$U27=$A$1,Centralizator!P27,"")</f>
        <v/>
      </c>
      <c r="R27" s="94" t="str">
        <f>IF(Centralizator!$U27=$A$1,Centralizator!Q27,"")</f>
        <v/>
      </c>
      <c r="S27" s="94" t="str">
        <f>IF(Centralizator!$U27=$A$1,Centralizator!R27,"")</f>
        <v/>
      </c>
      <c r="T27" s="94" t="str">
        <f>IF(Centralizator!$U27=$A$1,Centralizator!S27,"")</f>
        <v/>
      </c>
      <c r="U27" s="94" t="str">
        <f>IF(Centralizator!$U27=$A$1,Centralizator!T27,"")</f>
        <v/>
      </c>
      <c r="V27" s="94" t="str">
        <f>IF(Centralizator!$U27=$A$1,Centralizator!U27,"")</f>
        <v/>
      </c>
      <c r="W27" s="94" t="str">
        <f>IF(Centralizator!$U27=$A$1,Centralizator!V27,"")</f>
        <v/>
      </c>
      <c r="X27" s="94" t="str">
        <f>IF(Centralizator!$U27=$A$1,Centralizator!W27,"")</f>
        <v/>
      </c>
      <c r="Y27" s="94" t="str">
        <f>IF(Centralizator!$U27=$A$1,Centralizator!X27,"")</f>
        <v/>
      </c>
      <c r="Z27" s="94" t="str">
        <f>IF(Centralizator!$U27=$A$1,Centralizator!Y27,"")</f>
        <v/>
      </c>
      <c r="AA27" s="94" t="str">
        <f>IF(Centralizator!$U27=$A$1,Centralizator!Z27,"")</f>
        <v/>
      </c>
      <c r="AB27" s="94" t="str">
        <f>IF(Centralizator!$U27=$A$1,Centralizator!AA27,"")</f>
        <v/>
      </c>
      <c r="AC27" s="94" t="str">
        <f>IF(Centralizator!$U27=$A$1,Centralizator!AB27,"")</f>
        <v/>
      </c>
    </row>
    <row r="28" spans="1:29" hidden="1" x14ac:dyDescent="0.2">
      <c r="A28" s="93">
        <f t="shared" si="0"/>
        <v>9</v>
      </c>
      <c r="B28" s="93">
        <f t="shared" si="1"/>
        <v>9</v>
      </c>
      <c r="C28" s="93">
        <v>20</v>
      </c>
      <c r="D28" s="93">
        <f>IF(Centralizator!$U28=$A$1,Centralizator!A28,"")</f>
        <v>2</v>
      </c>
      <c r="E28" s="93">
        <f>IF(Centralizator!$U28=$A$1,Centralizator!B28,"")</f>
        <v>3</v>
      </c>
      <c r="F28" s="93" t="str">
        <f>IF(Centralizator!$U28=$A$1,Centralizator!C28,"")</f>
        <v>Mathematics assisted by computer</v>
      </c>
      <c r="G28" s="100">
        <f>IF(Centralizator!$U28=$A$1,Centralizator!D28,"")</f>
        <v>0</v>
      </c>
      <c r="H28" s="100">
        <f>IF(Centralizator!$U28=$A$1,Centralizator!E28,"")</f>
        <v>0</v>
      </c>
      <c r="I28" s="100" t="str">
        <f>IF(Centralizator!$U28=$A$1,Centralizator!F28,"")</f>
        <v>Lector</v>
      </c>
      <c r="J28" s="100" t="str">
        <f>IF(Centralizator!$U28=$A$1,Centralizator!G28,"")</f>
        <v>dr.</v>
      </c>
      <c r="K28" s="100" t="str">
        <f>IF(Centralizator!$U28=$A$1,Centralizator!H28,"")</f>
        <v>JURATONI Adina</v>
      </c>
      <c r="L28" s="100" t="str">
        <f>IF(Centralizator!$U28=$A$1,Centralizator!J28,"")</f>
        <v>Lector</v>
      </c>
      <c r="M28" s="100" t="str">
        <f>IF(Centralizator!$U28=$A$1,Centralizator!K28,"")</f>
        <v>dr.</v>
      </c>
      <c r="N28" s="100" t="str">
        <f>IF(Centralizator!$U28=$A$1,Centralizator!L28,"")</f>
        <v>JURATONI Adina</v>
      </c>
      <c r="O28" s="94" t="str">
        <f>IF(Centralizator!$U28=$A$1,Centralizator!N28,"")</f>
        <v>D</v>
      </c>
      <c r="P28" s="94">
        <f>IF(Centralizator!$U28=$A$1,Centralizator!O28,"")</f>
        <v>5</v>
      </c>
      <c r="Q28" s="94">
        <f>IF(Centralizator!$U28=$A$1,Centralizator!P28,"")</f>
        <v>28</v>
      </c>
      <c r="R28" s="94">
        <f>IF(Centralizator!$U28=$A$1,Centralizator!Q28,"")</f>
        <v>14</v>
      </c>
      <c r="S28" s="94">
        <f>IF(Centralizator!$U28=$A$1,Centralizator!R28,"")</f>
        <v>14</v>
      </c>
      <c r="T28" s="94">
        <f>IF(Centralizator!$U28=$A$1,Centralizator!S28,"")</f>
        <v>0</v>
      </c>
      <c r="U28" s="94">
        <f>IF(Centralizator!$U28=$A$1,Centralizator!T28,"")</f>
        <v>56</v>
      </c>
      <c r="V28" s="94" t="str">
        <f>IF(Centralizator!$U28=$A$1,Centralizator!U28,"")</f>
        <v>DF</v>
      </c>
      <c r="W28" s="94">
        <f>IF(Centralizator!$U28=$A$1,Centralizator!V28,"")</f>
        <v>56</v>
      </c>
      <c r="X28" s="94">
        <f>IF(Centralizator!$U28=$A$1,Centralizator!W28,"")</f>
        <v>28</v>
      </c>
      <c r="Y28" s="94">
        <f>IF(Centralizator!$U28=$A$1,Centralizator!X28,"")</f>
        <v>28</v>
      </c>
      <c r="Z28" s="94">
        <f>IF(Centralizator!$U28=$A$1,Centralizator!Y28,"")</f>
        <v>4</v>
      </c>
      <c r="AA28" s="94">
        <f>IF(Centralizator!$U28=$A$1,Centralizator!Z28,"")</f>
        <v>2</v>
      </c>
      <c r="AB28" s="94">
        <f>IF(Centralizator!$U28=$A$1,Centralizator!AA28,"")</f>
        <v>2</v>
      </c>
      <c r="AC28" s="94" t="str">
        <f>IF(Centralizator!$U28=$A$1,Centralizator!AB28,"")</f>
        <v>Oblig.</v>
      </c>
    </row>
    <row r="29" spans="1:29" hidden="1" x14ac:dyDescent="0.2">
      <c r="A29" s="93" t="str">
        <f t="shared" si="0"/>
        <v/>
      </c>
      <c r="B29" s="93">
        <f t="shared" si="1"/>
        <v>9</v>
      </c>
      <c r="C29" s="93">
        <v>21</v>
      </c>
      <c r="D29" s="93" t="str">
        <f>IF(Centralizator!$U29=$A$1,Centralizator!A29,"")</f>
        <v/>
      </c>
      <c r="E29" s="93" t="str">
        <f>IF(Centralizator!$U29=$A$1,Centralizator!B29,"")</f>
        <v/>
      </c>
      <c r="F29" s="93" t="str">
        <f>IF(Centralizator!$U29=$A$1,Centralizator!C29,"")</f>
        <v/>
      </c>
      <c r="G29" s="100" t="str">
        <f>IF(Centralizator!$U29=$A$1,Centralizator!D29,"")</f>
        <v/>
      </c>
      <c r="H29" s="100" t="str">
        <f>IF(Centralizator!$U29=$A$1,Centralizator!E29,"")</f>
        <v/>
      </c>
      <c r="I29" s="100" t="str">
        <f>IF(Centralizator!$U29=$A$1,Centralizator!F29,"")</f>
        <v/>
      </c>
      <c r="J29" s="100" t="str">
        <f>IF(Centralizator!$U29=$A$1,Centralizator!G29,"")</f>
        <v/>
      </c>
      <c r="K29" s="100" t="str">
        <f>IF(Centralizator!$U29=$A$1,Centralizator!H29,"")</f>
        <v/>
      </c>
      <c r="L29" s="100" t="str">
        <f>IF(Centralizator!$U29=$A$1,Centralizator!J29,"")</f>
        <v/>
      </c>
      <c r="M29" s="100" t="str">
        <f>IF(Centralizator!$U29=$A$1,Centralizator!K29,"")</f>
        <v/>
      </c>
      <c r="N29" s="100" t="str">
        <f>IF(Centralizator!$U29=$A$1,Centralizator!L29,"")</f>
        <v/>
      </c>
      <c r="O29" s="94" t="str">
        <f>IF(Centralizator!$U29=$A$1,Centralizator!N29,"")</f>
        <v/>
      </c>
      <c r="P29" s="94" t="str">
        <f>IF(Centralizator!$U29=$A$1,Centralizator!O29,"")</f>
        <v/>
      </c>
      <c r="Q29" s="94" t="str">
        <f>IF(Centralizator!$U29=$A$1,Centralizator!P29,"")</f>
        <v/>
      </c>
      <c r="R29" s="94" t="str">
        <f>IF(Centralizator!$U29=$A$1,Centralizator!Q29,"")</f>
        <v/>
      </c>
      <c r="S29" s="94" t="str">
        <f>IF(Centralizator!$U29=$A$1,Centralizator!R29,"")</f>
        <v/>
      </c>
      <c r="T29" s="94" t="str">
        <f>IF(Centralizator!$U29=$A$1,Centralizator!S29,"")</f>
        <v/>
      </c>
      <c r="U29" s="94" t="str">
        <f>IF(Centralizator!$U29=$A$1,Centralizator!T29,"")</f>
        <v/>
      </c>
      <c r="V29" s="94" t="str">
        <f>IF(Centralizator!$U29=$A$1,Centralizator!U29,"")</f>
        <v/>
      </c>
      <c r="W29" s="94" t="str">
        <f>IF(Centralizator!$U29=$A$1,Centralizator!V29,"")</f>
        <v/>
      </c>
      <c r="X29" s="94" t="str">
        <f>IF(Centralizator!$U29=$A$1,Centralizator!W29,"")</f>
        <v/>
      </c>
      <c r="Y29" s="94" t="str">
        <f>IF(Centralizator!$U29=$A$1,Centralizator!X29,"")</f>
        <v/>
      </c>
      <c r="Z29" s="94" t="str">
        <f>IF(Centralizator!$U29=$A$1,Centralizator!Y29,"")</f>
        <v/>
      </c>
      <c r="AA29" s="94" t="str">
        <f>IF(Centralizator!$U29=$A$1,Centralizator!Z29,"")</f>
        <v/>
      </c>
      <c r="AB29" s="94" t="str">
        <f>IF(Centralizator!$U29=$A$1,Centralizator!AA29,"")</f>
        <v/>
      </c>
      <c r="AC29" s="94" t="str">
        <f>IF(Centralizator!$U29=$A$1,Centralizator!AB29,"")</f>
        <v/>
      </c>
    </row>
    <row r="30" spans="1:29" hidden="1" x14ac:dyDescent="0.2">
      <c r="A30" s="93" t="str">
        <f t="shared" si="0"/>
        <v/>
      </c>
      <c r="B30" s="93">
        <f t="shared" si="1"/>
        <v>9</v>
      </c>
      <c r="C30" s="93">
        <v>22</v>
      </c>
      <c r="D30" s="93" t="str">
        <f>IF(Centralizator!$U30=$A$1,Centralizator!A30,"")</f>
        <v/>
      </c>
      <c r="E30" s="93" t="str">
        <f>IF(Centralizator!$U30=$A$1,Centralizator!B30,"")</f>
        <v/>
      </c>
      <c r="F30" s="93" t="str">
        <f>IF(Centralizator!$U30=$A$1,Centralizator!C30,"")</f>
        <v/>
      </c>
      <c r="G30" s="100" t="str">
        <f>IF(Centralizator!$U30=$A$1,Centralizator!D30,"")</f>
        <v/>
      </c>
      <c r="H30" s="100" t="str">
        <f>IF(Centralizator!$U30=$A$1,Centralizator!E30,"")</f>
        <v/>
      </c>
      <c r="I30" s="100" t="str">
        <f>IF(Centralizator!$U30=$A$1,Centralizator!F30,"")</f>
        <v/>
      </c>
      <c r="J30" s="100" t="str">
        <f>IF(Centralizator!$U30=$A$1,Centralizator!G30,"")</f>
        <v/>
      </c>
      <c r="K30" s="100" t="str">
        <f>IF(Centralizator!$U30=$A$1,Centralizator!H30,"")</f>
        <v/>
      </c>
      <c r="L30" s="100" t="str">
        <f>IF(Centralizator!$U30=$A$1,Centralizator!J30,"")</f>
        <v/>
      </c>
      <c r="M30" s="100" t="str">
        <f>IF(Centralizator!$U30=$A$1,Centralizator!K30,"")</f>
        <v/>
      </c>
      <c r="N30" s="100" t="str">
        <f>IF(Centralizator!$U30=$A$1,Centralizator!L30,"")</f>
        <v/>
      </c>
      <c r="O30" s="94" t="str">
        <f>IF(Centralizator!$U30=$A$1,Centralizator!N30,"")</f>
        <v/>
      </c>
      <c r="P30" s="94" t="str">
        <f>IF(Centralizator!$U30=$A$1,Centralizator!O30,"")</f>
        <v/>
      </c>
      <c r="Q30" s="94" t="str">
        <f>IF(Centralizator!$U30=$A$1,Centralizator!P30,"")</f>
        <v/>
      </c>
      <c r="R30" s="94" t="str">
        <f>IF(Centralizator!$U30=$A$1,Centralizator!Q30,"")</f>
        <v/>
      </c>
      <c r="S30" s="94" t="str">
        <f>IF(Centralizator!$U30=$A$1,Centralizator!R30,"")</f>
        <v/>
      </c>
      <c r="T30" s="94" t="str">
        <f>IF(Centralizator!$U30=$A$1,Centralizator!S30,"")</f>
        <v/>
      </c>
      <c r="U30" s="94" t="str">
        <f>IF(Centralizator!$U30=$A$1,Centralizator!T30,"")</f>
        <v/>
      </c>
      <c r="V30" s="94" t="str">
        <f>IF(Centralizator!$U30=$A$1,Centralizator!U30,"")</f>
        <v/>
      </c>
      <c r="W30" s="94" t="str">
        <f>IF(Centralizator!$U30=$A$1,Centralizator!V30,"")</f>
        <v/>
      </c>
      <c r="X30" s="94" t="str">
        <f>IF(Centralizator!$U30=$A$1,Centralizator!W30,"")</f>
        <v/>
      </c>
      <c r="Y30" s="94" t="str">
        <f>IF(Centralizator!$U30=$A$1,Centralizator!X30,"")</f>
        <v/>
      </c>
      <c r="Z30" s="94" t="str">
        <f>IF(Centralizator!$U30=$A$1,Centralizator!Y30,"")</f>
        <v/>
      </c>
      <c r="AA30" s="94" t="str">
        <f>IF(Centralizator!$U30=$A$1,Centralizator!Z30,"")</f>
        <v/>
      </c>
      <c r="AB30" s="94" t="str">
        <f>IF(Centralizator!$U30=$A$1,Centralizator!AA30,"")</f>
        <v/>
      </c>
      <c r="AC30" s="94" t="str">
        <f>IF(Centralizator!$U30=$A$1,Centralizator!AB30,"")</f>
        <v/>
      </c>
    </row>
    <row r="31" spans="1:29" hidden="1" x14ac:dyDescent="0.2">
      <c r="A31" s="93">
        <f t="shared" si="0"/>
        <v>10</v>
      </c>
      <c r="B31" s="93">
        <f t="shared" si="1"/>
        <v>10</v>
      </c>
      <c r="C31" s="93">
        <v>23</v>
      </c>
      <c r="D31" s="93">
        <f>IF(Centralizator!$U31=$A$1,Centralizator!A31,"")</f>
        <v>2</v>
      </c>
      <c r="E31" s="93">
        <f>IF(Centralizator!$U31=$A$1,Centralizator!B31,"")</f>
        <v>3</v>
      </c>
      <c r="F31" s="93" t="str">
        <f>IF(Centralizator!$U31=$A$1,Centralizator!C31,"")</f>
        <v>Fundaments of Numerical Methods</v>
      </c>
      <c r="G31" s="100">
        <f>IF(Centralizator!$U31=$A$1,Centralizator!D31,"")</f>
        <v>0</v>
      </c>
      <c r="H31" s="100">
        <f>IF(Centralizator!$U31=$A$1,Centralizator!E31,"")</f>
        <v>0</v>
      </c>
      <c r="I31" s="100" t="str">
        <f>IF(Centralizator!$U31=$A$1,Centralizator!F31,"")</f>
        <v>Prof.</v>
      </c>
      <c r="J31" s="100" t="str">
        <f>IF(Centralizator!$U31=$A$1,Centralizator!G31,"")</f>
        <v>dr.ing.</v>
      </c>
      <c r="K31" s="100" t="str">
        <f>IF(Centralizator!$U31=$A$1,Centralizator!H31,"")</f>
        <v>FAUR Nicolaie</v>
      </c>
      <c r="L31" s="100" t="str">
        <f>IF(Centralizator!$U31=$A$1,Centralizator!J31,"")</f>
        <v>Asist.</v>
      </c>
      <c r="M31" s="100" t="str">
        <f>IF(Centralizator!$U31=$A$1,Centralizator!K31,"")</f>
        <v>dr.ing.</v>
      </c>
      <c r="N31" s="100" t="str">
        <f>IF(Centralizator!$U31=$A$1,Centralizator!L31,"")</f>
        <v>NES Cristian</v>
      </c>
      <c r="O31" s="94" t="str">
        <f>IF(Centralizator!$U31=$A$1,Centralizator!N31,"")</f>
        <v>D</v>
      </c>
      <c r="P31" s="94">
        <f>IF(Centralizator!$U31=$A$1,Centralizator!O31,"")</f>
        <v>3</v>
      </c>
      <c r="Q31" s="94">
        <f>IF(Centralizator!$U31=$A$1,Centralizator!P31,"")</f>
        <v>14</v>
      </c>
      <c r="R31" s="94">
        <f>IF(Centralizator!$U31=$A$1,Centralizator!Q31,"")</f>
        <v>0</v>
      </c>
      <c r="S31" s="94">
        <f>IF(Centralizator!$U31=$A$1,Centralizator!R31,"")</f>
        <v>28</v>
      </c>
      <c r="T31" s="94">
        <f>IF(Centralizator!$U31=$A$1,Centralizator!S31,"")</f>
        <v>0</v>
      </c>
      <c r="U31" s="94">
        <f>IF(Centralizator!$U31=$A$1,Centralizator!T31,"")</f>
        <v>42</v>
      </c>
      <c r="V31" s="94" t="str">
        <f>IF(Centralizator!$U31=$A$1,Centralizator!U31,"")</f>
        <v>DF</v>
      </c>
      <c r="W31" s="94">
        <f>IF(Centralizator!$U31=$A$1,Centralizator!V31,"")</f>
        <v>42</v>
      </c>
      <c r="X31" s="94">
        <f>IF(Centralizator!$U31=$A$1,Centralizator!W31,"")</f>
        <v>14</v>
      </c>
      <c r="Y31" s="94">
        <f>IF(Centralizator!$U31=$A$1,Centralizator!X31,"")</f>
        <v>28</v>
      </c>
      <c r="Z31" s="94">
        <f>IF(Centralizator!$U31=$A$1,Centralizator!Y31,"")</f>
        <v>3</v>
      </c>
      <c r="AA31" s="94">
        <f>IF(Centralizator!$U31=$A$1,Centralizator!Z31,"")</f>
        <v>1</v>
      </c>
      <c r="AB31" s="94">
        <f>IF(Centralizator!$U31=$A$1,Centralizator!AA31,"")</f>
        <v>2</v>
      </c>
      <c r="AC31" s="94" t="str">
        <f>IF(Centralizator!$U31=$A$1,Centralizator!AB31,"")</f>
        <v>Oblig.</v>
      </c>
    </row>
    <row r="32" spans="1:29" hidden="1" x14ac:dyDescent="0.2">
      <c r="A32" s="93" t="str">
        <f t="shared" si="0"/>
        <v/>
      </c>
      <c r="B32" s="93">
        <f t="shared" si="1"/>
        <v>10</v>
      </c>
      <c r="C32" s="93">
        <v>24</v>
      </c>
      <c r="D32" s="93" t="str">
        <f>IF(Centralizator!$U32=$A$1,Centralizator!A32,"")</f>
        <v/>
      </c>
      <c r="E32" s="93" t="str">
        <f>IF(Centralizator!$U32=$A$1,Centralizator!B32,"")</f>
        <v/>
      </c>
      <c r="F32" s="93" t="str">
        <f>IF(Centralizator!$U32=$A$1,Centralizator!C32,"")</f>
        <v/>
      </c>
      <c r="G32" s="100" t="str">
        <f>IF(Centralizator!$U32=$A$1,Centralizator!D32,"")</f>
        <v/>
      </c>
      <c r="H32" s="100" t="str">
        <f>IF(Centralizator!$U32=$A$1,Centralizator!E32,"")</f>
        <v/>
      </c>
      <c r="I32" s="100" t="str">
        <f>IF(Centralizator!$U32=$A$1,Centralizator!F32,"")</f>
        <v/>
      </c>
      <c r="J32" s="100" t="str">
        <f>IF(Centralizator!$U32=$A$1,Centralizator!G32,"")</f>
        <v/>
      </c>
      <c r="K32" s="100" t="str">
        <f>IF(Centralizator!$U32=$A$1,Centralizator!H32,"")</f>
        <v/>
      </c>
      <c r="L32" s="100" t="str">
        <f>IF(Centralizator!$U32=$A$1,Centralizator!J32,"")</f>
        <v/>
      </c>
      <c r="M32" s="100" t="str">
        <f>IF(Centralizator!$U32=$A$1,Centralizator!K32,"")</f>
        <v/>
      </c>
      <c r="N32" s="100" t="str">
        <f>IF(Centralizator!$U32=$A$1,Centralizator!L32,"")</f>
        <v/>
      </c>
      <c r="O32" s="94" t="str">
        <f>IF(Centralizator!$U32=$A$1,Centralizator!N32,"")</f>
        <v/>
      </c>
      <c r="P32" s="94" t="str">
        <f>IF(Centralizator!$U32=$A$1,Centralizator!O32,"")</f>
        <v/>
      </c>
      <c r="Q32" s="94" t="str">
        <f>IF(Centralizator!$U32=$A$1,Centralizator!P32,"")</f>
        <v/>
      </c>
      <c r="R32" s="94" t="str">
        <f>IF(Centralizator!$U32=$A$1,Centralizator!Q32,"")</f>
        <v/>
      </c>
      <c r="S32" s="94" t="str">
        <f>IF(Centralizator!$U32=$A$1,Centralizator!R32,"")</f>
        <v/>
      </c>
      <c r="T32" s="94" t="str">
        <f>IF(Centralizator!$U32=$A$1,Centralizator!S32,"")</f>
        <v/>
      </c>
      <c r="U32" s="94" t="str">
        <f>IF(Centralizator!$U32=$A$1,Centralizator!T32,"")</f>
        <v/>
      </c>
      <c r="V32" s="94" t="str">
        <f>IF(Centralizator!$U32=$A$1,Centralizator!U32,"")</f>
        <v/>
      </c>
      <c r="W32" s="94" t="str">
        <f>IF(Centralizator!$U32=$A$1,Centralizator!V32,"")</f>
        <v/>
      </c>
      <c r="X32" s="94" t="str">
        <f>IF(Centralizator!$U32=$A$1,Centralizator!W32,"")</f>
        <v/>
      </c>
      <c r="Y32" s="94" t="str">
        <f>IF(Centralizator!$U32=$A$1,Centralizator!X32,"")</f>
        <v/>
      </c>
      <c r="Z32" s="94" t="str">
        <f>IF(Centralizator!$U32=$A$1,Centralizator!Y32,"")</f>
        <v/>
      </c>
      <c r="AA32" s="94" t="str">
        <f>IF(Centralizator!$U32=$A$1,Centralizator!Z32,"")</f>
        <v/>
      </c>
      <c r="AB32" s="94" t="str">
        <f>IF(Centralizator!$U32=$A$1,Centralizator!AA32,"")</f>
        <v/>
      </c>
      <c r="AC32" s="94" t="str">
        <f>IF(Centralizator!$U32=$A$1,Centralizator!AB32,"")</f>
        <v/>
      </c>
    </row>
    <row r="33" spans="1:29" hidden="1" x14ac:dyDescent="0.2">
      <c r="A33" s="93" t="str">
        <f t="shared" si="0"/>
        <v/>
      </c>
      <c r="B33" s="93">
        <f t="shared" si="1"/>
        <v>10</v>
      </c>
      <c r="C33" s="93">
        <v>25</v>
      </c>
      <c r="D33" s="93" t="str">
        <f>IF(Centralizator!$U33=$A$1,Centralizator!A33,"")</f>
        <v/>
      </c>
      <c r="E33" s="93" t="str">
        <f>IF(Centralizator!$U33=$A$1,Centralizator!B33,"")</f>
        <v/>
      </c>
      <c r="F33" s="93" t="str">
        <f>IF(Centralizator!$U33=$A$1,Centralizator!C33,"")</f>
        <v/>
      </c>
      <c r="G33" s="100" t="str">
        <f>IF(Centralizator!$U33=$A$1,Centralizator!D33,"")</f>
        <v/>
      </c>
      <c r="H33" s="100" t="str">
        <f>IF(Centralizator!$U33=$A$1,Centralizator!E33,"")</f>
        <v/>
      </c>
      <c r="I33" s="100" t="str">
        <f>IF(Centralizator!$U33=$A$1,Centralizator!F33,"")</f>
        <v/>
      </c>
      <c r="J33" s="100" t="str">
        <f>IF(Centralizator!$U33=$A$1,Centralizator!G33,"")</f>
        <v/>
      </c>
      <c r="K33" s="100" t="str">
        <f>IF(Centralizator!$U33=$A$1,Centralizator!H33,"")</f>
        <v/>
      </c>
      <c r="L33" s="100" t="str">
        <f>IF(Centralizator!$U33=$A$1,Centralizator!J33,"")</f>
        <v/>
      </c>
      <c r="M33" s="100" t="str">
        <f>IF(Centralizator!$U33=$A$1,Centralizator!K33,"")</f>
        <v/>
      </c>
      <c r="N33" s="100" t="str">
        <f>IF(Centralizator!$U33=$A$1,Centralizator!L33,"")</f>
        <v/>
      </c>
      <c r="O33" s="94" t="str">
        <f>IF(Centralizator!$U33=$A$1,Centralizator!N33,"")</f>
        <v/>
      </c>
      <c r="P33" s="94" t="str">
        <f>IF(Centralizator!$U33=$A$1,Centralizator!O33,"")</f>
        <v/>
      </c>
      <c r="Q33" s="94" t="str">
        <f>IF(Centralizator!$U33=$A$1,Centralizator!P33,"")</f>
        <v/>
      </c>
      <c r="R33" s="94" t="str">
        <f>IF(Centralizator!$U33=$A$1,Centralizator!Q33,"")</f>
        <v/>
      </c>
      <c r="S33" s="94" t="str">
        <f>IF(Centralizator!$U33=$A$1,Centralizator!R33,"")</f>
        <v/>
      </c>
      <c r="T33" s="94" t="str">
        <f>IF(Centralizator!$U33=$A$1,Centralizator!S33,"")</f>
        <v/>
      </c>
      <c r="U33" s="94" t="str">
        <f>IF(Centralizator!$U33=$A$1,Centralizator!T33,"")</f>
        <v/>
      </c>
      <c r="V33" s="94" t="str">
        <f>IF(Centralizator!$U33=$A$1,Centralizator!U33,"")</f>
        <v/>
      </c>
      <c r="W33" s="94" t="str">
        <f>IF(Centralizator!$U33=$A$1,Centralizator!V33,"")</f>
        <v/>
      </c>
      <c r="X33" s="94" t="str">
        <f>IF(Centralizator!$U33=$A$1,Centralizator!W33,"")</f>
        <v/>
      </c>
      <c r="Y33" s="94" t="str">
        <f>IF(Centralizator!$U33=$A$1,Centralizator!X33,"")</f>
        <v/>
      </c>
      <c r="Z33" s="94" t="str">
        <f>IF(Centralizator!$U33=$A$1,Centralizator!Y33,"")</f>
        <v/>
      </c>
      <c r="AA33" s="94" t="str">
        <f>IF(Centralizator!$U33=$A$1,Centralizator!Z33,"")</f>
        <v/>
      </c>
      <c r="AB33" s="94" t="str">
        <f>IF(Centralizator!$U33=$A$1,Centralizator!AA33,"")</f>
        <v/>
      </c>
      <c r="AC33" s="94" t="str">
        <f>IF(Centralizator!$U33=$A$1,Centralizator!AB33,"")</f>
        <v/>
      </c>
    </row>
    <row r="34" spans="1:29" hidden="1" x14ac:dyDescent="0.2">
      <c r="A34" s="93" t="str">
        <f t="shared" si="0"/>
        <v/>
      </c>
      <c r="B34" s="93">
        <f t="shared" si="1"/>
        <v>10</v>
      </c>
      <c r="C34" s="93">
        <v>26</v>
      </c>
      <c r="D34" s="93" t="str">
        <f>IF(Centralizator!$U34=$A$1,Centralizator!A34,"")</f>
        <v/>
      </c>
      <c r="E34" s="93" t="str">
        <f>IF(Centralizator!$U34=$A$1,Centralizator!B34,"")</f>
        <v/>
      </c>
      <c r="F34" s="93" t="str">
        <f>IF(Centralizator!$U34=$A$1,Centralizator!C34,"")</f>
        <v/>
      </c>
      <c r="G34" s="100" t="str">
        <f>IF(Centralizator!$U34=$A$1,Centralizator!D34,"")</f>
        <v/>
      </c>
      <c r="H34" s="100" t="str">
        <f>IF(Centralizator!$U34=$A$1,Centralizator!E34,"")</f>
        <v/>
      </c>
      <c r="I34" s="100" t="str">
        <f>IF(Centralizator!$U34=$A$1,Centralizator!F34,"")</f>
        <v/>
      </c>
      <c r="J34" s="100" t="str">
        <f>IF(Centralizator!$U34=$A$1,Centralizator!G34,"")</f>
        <v/>
      </c>
      <c r="K34" s="100" t="str">
        <f>IF(Centralizator!$U34=$A$1,Centralizator!H34,"")</f>
        <v/>
      </c>
      <c r="L34" s="100" t="str">
        <f>IF(Centralizator!$U34=$A$1,Centralizator!J34,"")</f>
        <v/>
      </c>
      <c r="M34" s="100" t="str">
        <f>IF(Centralizator!$U34=$A$1,Centralizator!K34,"")</f>
        <v/>
      </c>
      <c r="N34" s="100" t="str">
        <f>IF(Centralizator!$U34=$A$1,Centralizator!L34,"")</f>
        <v/>
      </c>
      <c r="O34" s="94" t="str">
        <f>IF(Centralizator!$U34=$A$1,Centralizator!N34,"")</f>
        <v/>
      </c>
      <c r="P34" s="94" t="str">
        <f>IF(Centralizator!$U34=$A$1,Centralizator!O34,"")</f>
        <v/>
      </c>
      <c r="Q34" s="94" t="str">
        <f>IF(Centralizator!$U34=$A$1,Centralizator!P34,"")</f>
        <v/>
      </c>
      <c r="R34" s="94" t="str">
        <f>IF(Centralizator!$U34=$A$1,Centralizator!Q34,"")</f>
        <v/>
      </c>
      <c r="S34" s="94" t="str">
        <f>IF(Centralizator!$U34=$A$1,Centralizator!R34,"")</f>
        <v/>
      </c>
      <c r="T34" s="94" t="str">
        <f>IF(Centralizator!$U34=$A$1,Centralizator!S34,"")</f>
        <v/>
      </c>
      <c r="U34" s="94" t="str">
        <f>IF(Centralizator!$U34=$A$1,Centralizator!T34,"")</f>
        <v/>
      </c>
      <c r="V34" s="94" t="str">
        <f>IF(Centralizator!$U34=$A$1,Centralizator!U34,"")</f>
        <v/>
      </c>
      <c r="W34" s="94" t="str">
        <f>IF(Centralizator!$U34=$A$1,Centralizator!V34,"")</f>
        <v/>
      </c>
      <c r="X34" s="94" t="str">
        <f>IF(Centralizator!$U34=$A$1,Centralizator!W34,"")</f>
        <v/>
      </c>
      <c r="Y34" s="94" t="str">
        <f>IF(Centralizator!$U34=$A$1,Centralizator!X34,"")</f>
        <v/>
      </c>
      <c r="Z34" s="94" t="str">
        <f>IF(Centralizator!$U34=$A$1,Centralizator!Y34,"")</f>
        <v/>
      </c>
      <c r="AA34" s="94" t="str">
        <f>IF(Centralizator!$U34=$A$1,Centralizator!Z34,"")</f>
        <v/>
      </c>
      <c r="AB34" s="94" t="str">
        <f>IF(Centralizator!$U34=$A$1,Centralizator!AA34,"")</f>
        <v/>
      </c>
      <c r="AC34" s="94" t="str">
        <f>IF(Centralizator!$U34=$A$1,Centralizator!AB34,"")</f>
        <v/>
      </c>
    </row>
    <row r="35" spans="1:29" hidden="1" x14ac:dyDescent="0.2">
      <c r="A35" s="93" t="str">
        <f t="shared" si="0"/>
        <v/>
      </c>
      <c r="B35" s="93">
        <f t="shared" si="1"/>
        <v>10</v>
      </c>
      <c r="C35" s="93">
        <v>27</v>
      </c>
      <c r="D35" s="93" t="str">
        <f>IF(Centralizator!$U35=$A$1,Centralizator!A35,"")</f>
        <v/>
      </c>
      <c r="E35" s="93" t="str">
        <f>IF(Centralizator!$U35=$A$1,Centralizator!B35,"")</f>
        <v/>
      </c>
      <c r="F35" s="93" t="str">
        <f>IF(Centralizator!$U35=$A$1,Centralizator!C35,"")</f>
        <v/>
      </c>
      <c r="G35" s="100" t="str">
        <f>IF(Centralizator!$U35=$A$1,Centralizator!D35,"")</f>
        <v/>
      </c>
      <c r="H35" s="100" t="str">
        <f>IF(Centralizator!$U35=$A$1,Centralizator!E35,"")</f>
        <v/>
      </c>
      <c r="I35" s="100" t="str">
        <f>IF(Centralizator!$U35=$A$1,Centralizator!F35,"")</f>
        <v/>
      </c>
      <c r="J35" s="100" t="str">
        <f>IF(Centralizator!$U35=$A$1,Centralizator!G35,"")</f>
        <v/>
      </c>
      <c r="K35" s="100" t="str">
        <f>IF(Centralizator!$U35=$A$1,Centralizator!H35,"")</f>
        <v/>
      </c>
      <c r="L35" s="100" t="str">
        <f>IF(Centralizator!$U35=$A$1,Centralizator!J35,"")</f>
        <v/>
      </c>
      <c r="M35" s="100" t="str">
        <f>IF(Centralizator!$U35=$A$1,Centralizator!K35,"")</f>
        <v/>
      </c>
      <c r="N35" s="100" t="str">
        <f>IF(Centralizator!$U35=$A$1,Centralizator!L35,"")</f>
        <v/>
      </c>
      <c r="O35" s="94" t="str">
        <f>IF(Centralizator!$U35=$A$1,Centralizator!N35,"")</f>
        <v/>
      </c>
      <c r="P35" s="94" t="str">
        <f>IF(Centralizator!$U35=$A$1,Centralizator!O35,"")</f>
        <v/>
      </c>
      <c r="Q35" s="94" t="str">
        <f>IF(Centralizator!$U35=$A$1,Centralizator!P35,"")</f>
        <v/>
      </c>
      <c r="R35" s="94" t="str">
        <f>IF(Centralizator!$U35=$A$1,Centralizator!Q35,"")</f>
        <v/>
      </c>
      <c r="S35" s="94" t="str">
        <f>IF(Centralizator!$U35=$A$1,Centralizator!R35,"")</f>
        <v/>
      </c>
      <c r="T35" s="94" t="str">
        <f>IF(Centralizator!$U35=$A$1,Centralizator!S35,"")</f>
        <v/>
      </c>
      <c r="U35" s="94" t="str">
        <f>IF(Centralizator!$U35=$A$1,Centralizator!T35,"")</f>
        <v/>
      </c>
      <c r="V35" s="94" t="str">
        <f>IF(Centralizator!$U35=$A$1,Centralizator!U35,"")</f>
        <v/>
      </c>
      <c r="W35" s="94" t="str">
        <f>IF(Centralizator!$U35=$A$1,Centralizator!V35,"")</f>
        <v/>
      </c>
      <c r="X35" s="94" t="str">
        <f>IF(Centralizator!$U35=$A$1,Centralizator!W35,"")</f>
        <v/>
      </c>
      <c r="Y35" s="94" t="str">
        <f>IF(Centralizator!$U35=$A$1,Centralizator!X35,"")</f>
        <v/>
      </c>
      <c r="Z35" s="94" t="str">
        <f>IF(Centralizator!$U35=$A$1,Centralizator!Y35,"")</f>
        <v/>
      </c>
      <c r="AA35" s="94" t="str">
        <f>IF(Centralizator!$U35=$A$1,Centralizator!Z35,"")</f>
        <v/>
      </c>
      <c r="AB35" s="94" t="str">
        <f>IF(Centralizator!$U35=$A$1,Centralizator!AA35,"")</f>
        <v/>
      </c>
      <c r="AC35" s="94" t="str">
        <f>IF(Centralizator!$U35=$A$1,Centralizator!AB35,"")</f>
        <v/>
      </c>
    </row>
    <row r="36" spans="1:29" hidden="1" x14ac:dyDescent="0.2">
      <c r="A36" s="93">
        <f t="shared" si="0"/>
        <v>11</v>
      </c>
      <c r="B36" s="93">
        <f t="shared" si="1"/>
        <v>11</v>
      </c>
      <c r="C36" s="93">
        <v>28</v>
      </c>
      <c r="D36" s="93">
        <f>IF(Centralizator!$U36=$A$1,Centralizator!A36,"")</f>
        <v>2</v>
      </c>
      <c r="E36" s="93">
        <f>IF(Centralizator!$U36=$A$1,Centralizator!B36,"")</f>
        <v>4</v>
      </c>
      <c r="F36" s="93" t="str">
        <f>IF(Centralizator!$U36=$A$1,Centralizator!C36,"")</f>
        <v>Fundamentals of Automation</v>
      </c>
      <c r="G36" s="100">
        <f>IF(Centralizator!$U36=$A$1,Centralizator!D36,"")</f>
        <v>0</v>
      </c>
      <c r="H36" s="100">
        <f>IF(Centralizator!$U36=$A$1,Centralizator!E36,"")</f>
        <v>0</v>
      </c>
      <c r="I36" s="100" t="str">
        <f>IF(Centralizator!$U36=$A$1,Centralizator!F36,"")</f>
        <v>Asist.</v>
      </c>
      <c r="J36" s="100" t="str">
        <f>IF(Centralizator!$U36=$A$1,Centralizator!G36,"")</f>
        <v>dr.ing.</v>
      </c>
      <c r="K36" s="100" t="str">
        <f>IF(Centralizator!$U36=$A$1,Centralizator!H36,"")</f>
        <v>MAGDA Aurelian</v>
      </c>
      <c r="L36" s="100" t="str">
        <f>IF(Centralizator!$U36=$A$1,Centralizator!J36,"")</f>
        <v>S.L.</v>
      </c>
      <c r="M36" s="100" t="str">
        <f>IF(Centralizator!$U36=$A$1,Centralizator!K36,"")</f>
        <v>dr.ing.</v>
      </c>
      <c r="N36" s="100" t="str">
        <f>IF(Centralizator!$U36=$A$1,Centralizator!L36,"")</f>
        <v>BURCA Mircea</v>
      </c>
      <c r="O36" s="94" t="str">
        <f>IF(Centralizator!$U36=$A$1,Centralizator!N36,"")</f>
        <v>D</v>
      </c>
      <c r="P36" s="94">
        <f>IF(Centralizator!$U36=$A$1,Centralizator!O36,"")</f>
        <v>2</v>
      </c>
      <c r="Q36" s="94">
        <f>IF(Centralizator!$U36=$A$1,Centralizator!P36,"")</f>
        <v>14</v>
      </c>
      <c r="R36" s="94">
        <f>IF(Centralizator!$U36=$A$1,Centralizator!Q36,"")</f>
        <v>0</v>
      </c>
      <c r="S36" s="94">
        <f>IF(Centralizator!$U36=$A$1,Centralizator!R36,"")</f>
        <v>14</v>
      </c>
      <c r="T36" s="94">
        <f>IF(Centralizator!$U36=$A$1,Centralizator!S36,"")</f>
        <v>0</v>
      </c>
      <c r="U36" s="94">
        <f>IF(Centralizator!$U36=$A$1,Centralizator!T36,"")</f>
        <v>28</v>
      </c>
      <c r="V36" s="94" t="str">
        <f>IF(Centralizator!$U36=$A$1,Centralizator!U36,"")</f>
        <v>DF</v>
      </c>
      <c r="W36" s="94">
        <f>IF(Centralizator!$U36=$A$1,Centralizator!V36,"")</f>
        <v>28</v>
      </c>
      <c r="X36" s="94">
        <f>IF(Centralizator!$U36=$A$1,Centralizator!W36,"")</f>
        <v>14</v>
      </c>
      <c r="Y36" s="94">
        <f>IF(Centralizator!$U36=$A$1,Centralizator!X36,"")</f>
        <v>14</v>
      </c>
      <c r="Z36" s="94">
        <f>IF(Centralizator!$U36=$A$1,Centralizator!Y36,"")</f>
        <v>2</v>
      </c>
      <c r="AA36" s="94">
        <f>IF(Centralizator!$U36=$A$1,Centralizator!Z36,"")</f>
        <v>1</v>
      </c>
      <c r="AB36" s="94">
        <f>IF(Centralizator!$U36=$A$1,Centralizator!AA36,"")</f>
        <v>1</v>
      </c>
      <c r="AC36" s="94" t="str">
        <f>IF(Centralizator!$U36=$A$1,Centralizator!AB36,"")</f>
        <v>Oblig.</v>
      </c>
    </row>
    <row r="37" spans="1:29" hidden="1" x14ac:dyDescent="0.2">
      <c r="A37" s="93" t="str">
        <f t="shared" si="0"/>
        <v/>
      </c>
      <c r="B37" s="93">
        <f t="shared" si="1"/>
        <v>11</v>
      </c>
      <c r="C37" s="93">
        <v>29</v>
      </c>
      <c r="D37" s="93" t="str">
        <f>IF(Centralizator!$U37=$A$1,Centralizator!A37,"")</f>
        <v/>
      </c>
      <c r="E37" s="93" t="str">
        <f>IF(Centralizator!$U37=$A$1,Centralizator!B37,"")</f>
        <v/>
      </c>
      <c r="F37" s="93" t="str">
        <f>IF(Centralizator!$U37=$A$1,Centralizator!C37,"")</f>
        <v/>
      </c>
      <c r="G37" s="100" t="str">
        <f>IF(Centralizator!$U37=$A$1,Centralizator!D37,"")</f>
        <v/>
      </c>
      <c r="H37" s="100" t="str">
        <f>IF(Centralizator!$U37=$A$1,Centralizator!E37,"")</f>
        <v/>
      </c>
      <c r="I37" s="100" t="str">
        <f>IF(Centralizator!$U37=$A$1,Centralizator!F37,"")</f>
        <v/>
      </c>
      <c r="J37" s="100" t="str">
        <f>IF(Centralizator!$U37=$A$1,Centralizator!G37,"")</f>
        <v/>
      </c>
      <c r="K37" s="100" t="str">
        <f>IF(Centralizator!$U37=$A$1,Centralizator!H37,"")</f>
        <v/>
      </c>
      <c r="L37" s="100" t="str">
        <f>IF(Centralizator!$U37=$A$1,Centralizator!J37,"")</f>
        <v/>
      </c>
      <c r="M37" s="100" t="str">
        <f>IF(Centralizator!$U37=$A$1,Centralizator!K37,"")</f>
        <v/>
      </c>
      <c r="N37" s="100" t="str">
        <f>IF(Centralizator!$U37=$A$1,Centralizator!L37,"")</f>
        <v/>
      </c>
      <c r="O37" s="94" t="str">
        <f>IF(Centralizator!$U37=$A$1,Centralizator!N37,"")</f>
        <v/>
      </c>
      <c r="P37" s="94" t="str">
        <f>IF(Centralizator!$U37=$A$1,Centralizator!O37,"")</f>
        <v/>
      </c>
      <c r="Q37" s="94" t="str">
        <f>IF(Centralizator!$U37=$A$1,Centralizator!P37,"")</f>
        <v/>
      </c>
      <c r="R37" s="94" t="str">
        <f>IF(Centralizator!$U37=$A$1,Centralizator!Q37,"")</f>
        <v/>
      </c>
      <c r="S37" s="94" t="str">
        <f>IF(Centralizator!$U37=$A$1,Centralizator!R37,"")</f>
        <v/>
      </c>
      <c r="T37" s="94" t="str">
        <f>IF(Centralizator!$U37=$A$1,Centralizator!S37,"")</f>
        <v/>
      </c>
      <c r="U37" s="94" t="str">
        <f>IF(Centralizator!$U37=$A$1,Centralizator!T37,"")</f>
        <v/>
      </c>
      <c r="V37" s="94" t="str">
        <f>IF(Centralizator!$U37=$A$1,Centralizator!U37,"")</f>
        <v/>
      </c>
      <c r="W37" s="94" t="str">
        <f>IF(Centralizator!$U37=$A$1,Centralizator!V37,"")</f>
        <v/>
      </c>
      <c r="X37" s="94" t="str">
        <f>IF(Centralizator!$U37=$A$1,Centralizator!W37,"")</f>
        <v/>
      </c>
      <c r="Y37" s="94" t="str">
        <f>IF(Centralizator!$U37=$A$1,Centralizator!X37,"")</f>
        <v/>
      </c>
      <c r="Z37" s="94" t="str">
        <f>IF(Centralizator!$U37=$A$1,Centralizator!Y37,"")</f>
        <v/>
      </c>
      <c r="AA37" s="94" t="str">
        <f>IF(Centralizator!$U37=$A$1,Centralizator!Z37,"")</f>
        <v/>
      </c>
      <c r="AB37" s="94" t="str">
        <f>IF(Centralizator!$U37=$A$1,Centralizator!AA37,"")</f>
        <v/>
      </c>
      <c r="AC37" s="94" t="str">
        <f>IF(Centralizator!$U37=$A$1,Centralizator!AB37,"")</f>
        <v/>
      </c>
    </row>
    <row r="38" spans="1:29" hidden="1" x14ac:dyDescent="0.2">
      <c r="A38" s="93" t="str">
        <f t="shared" si="0"/>
        <v/>
      </c>
      <c r="B38" s="93">
        <f t="shared" si="1"/>
        <v>11</v>
      </c>
      <c r="C38" s="93">
        <v>30</v>
      </c>
      <c r="D38" s="93" t="str">
        <f>IF(Centralizator!$U38=$A$1,Centralizator!A38,"")</f>
        <v/>
      </c>
      <c r="E38" s="93" t="str">
        <f>IF(Centralizator!$U38=$A$1,Centralizator!B38,"")</f>
        <v/>
      </c>
      <c r="F38" s="93" t="str">
        <f>IF(Centralizator!$U38=$A$1,Centralizator!C38,"")</f>
        <v/>
      </c>
      <c r="G38" s="100" t="str">
        <f>IF(Centralizator!$U38=$A$1,Centralizator!D38,"")</f>
        <v/>
      </c>
      <c r="H38" s="100" t="str">
        <f>IF(Centralizator!$U38=$A$1,Centralizator!E38,"")</f>
        <v/>
      </c>
      <c r="I38" s="100" t="str">
        <f>IF(Centralizator!$U38=$A$1,Centralizator!F38,"")</f>
        <v/>
      </c>
      <c r="J38" s="100" t="str">
        <f>IF(Centralizator!$U38=$A$1,Centralizator!G38,"")</f>
        <v/>
      </c>
      <c r="K38" s="100" t="str">
        <f>IF(Centralizator!$U38=$A$1,Centralizator!H38,"")</f>
        <v/>
      </c>
      <c r="L38" s="100" t="str">
        <f>IF(Centralizator!$U38=$A$1,Centralizator!J38,"")</f>
        <v/>
      </c>
      <c r="M38" s="100" t="str">
        <f>IF(Centralizator!$U38=$A$1,Centralizator!K38,"")</f>
        <v/>
      </c>
      <c r="N38" s="100" t="str">
        <f>IF(Centralizator!$U38=$A$1,Centralizator!L38,"")</f>
        <v/>
      </c>
      <c r="O38" s="94" t="str">
        <f>IF(Centralizator!$U38=$A$1,Centralizator!N38,"")</f>
        <v/>
      </c>
      <c r="P38" s="94" t="str">
        <f>IF(Centralizator!$U38=$A$1,Centralizator!O38,"")</f>
        <v/>
      </c>
      <c r="Q38" s="94" t="str">
        <f>IF(Centralizator!$U38=$A$1,Centralizator!P38,"")</f>
        <v/>
      </c>
      <c r="R38" s="94" t="str">
        <f>IF(Centralizator!$U38=$A$1,Centralizator!Q38,"")</f>
        <v/>
      </c>
      <c r="S38" s="94" t="str">
        <f>IF(Centralizator!$U38=$A$1,Centralizator!R38,"")</f>
        <v/>
      </c>
      <c r="T38" s="94" t="str">
        <f>IF(Centralizator!$U38=$A$1,Centralizator!S38,"")</f>
        <v/>
      </c>
      <c r="U38" s="94" t="str">
        <f>IF(Centralizator!$U38=$A$1,Centralizator!T38,"")</f>
        <v/>
      </c>
      <c r="V38" s="94" t="str">
        <f>IF(Centralizator!$U38=$A$1,Centralizator!U38,"")</f>
        <v/>
      </c>
      <c r="W38" s="94" t="str">
        <f>IF(Centralizator!$U38=$A$1,Centralizator!V38,"")</f>
        <v/>
      </c>
      <c r="X38" s="94" t="str">
        <f>IF(Centralizator!$U38=$A$1,Centralizator!W38,"")</f>
        <v/>
      </c>
      <c r="Y38" s="94" t="str">
        <f>IF(Centralizator!$U38=$A$1,Centralizator!X38,"")</f>
        <v/>
      </c>
      <c r="Z38" s="94" t="str">
        <f>IF(Centralizator!$U38=$A$1,Centralizator!Y38,"")</f>
        <v/>
      </c>
      <c r="AA38" s="94" t="str">
        <f>IF(Centralizator!$U38=$A$1,Centralizator!Z38,"")</f>
        <v/>
      </c>
      <c r="AB38" s="94" t="str">
        <f>IF(Centralizator!$U38=$A$1,Centralizator!AA38,"")</f>
        <v/>
      </c>
      <c r="AC38" s="94" t="str">
        <f>IF(Centralizator!$U38=$A$1,Centralizator!AB38,"")</f>
        <v/>
      </c>
    </row>
    <row r="39" spans="1:29" hidden="1" x14ac:dyDescent="0.2">
      <c r="A39" s="93" t="str">
        <f t="shared" si="0"/>
        <v/>
      </c>
      <c r="B39" s="93">
        <f t="shared" si="1"/>
        <v>11</v>
      </c>
      <c r="C39" s="93">
        <v>31</v>
      </c>
      <c r="D39" s="93" t="str">
        <f>IF(Centralizator!$U39=$A$1,Centralizator!A39,"")</f>
        <v/>
      </c>
      <c r="E39" s="93" t="str">
        <f>IF(Centralizator!$U39=$A$1,Centralizator!B39,"")</f>
        <v/>
      </c>
      <c r="F39" s="93" t="str">
        <f>IF(Centralizator!$U39=$A$1,Centralizator!C39,"")</f>
        <v/>
      </c>
      <c r="G39" s="100" t="str">
        <f>IF(Centralizator!$U39=$A$1,Centralizator!D39,"")</f>
        <v/>
      </c>
      <c r="H39" s="100" t="str">
        <f>IF(Centralizator!$U39=$A$1,Centralizator!E39,"")</f>
        <v/>
      </c>
      <c r="I39" s="100" t="str">
        <f>IF(Centralizator!$U39=$A$1,Centralizator!F39,"")</f>
        <v/>
      </c>
      <c r="J39" s="100" t="str">
        <f>IF(Centralizator!$U39=$A$1,Centralizator!G39,"")</f>
        <v/>
      </c>
      <c r="K39" s="100" t="str">
        <f>IF(Centralizator!$U39=$A$1,Centralizator!H39,"")</f>
        <v/>
      </c>
      <c r="L39" s="100" t="str">
        <f>IF(Centralizator!$U39=$A$1,Centralizator!J39,"")</f>
        <v/>
      </c>
      <c r="M39" s="100" t="str">
        <f>IF(Centralizator!$U39=$A$1,Centralizator!K39,"")</f>
        <v/>
      </c>
      <c r="N39" s="100" t="str">
        <f>IF(Centralizator!$U39=$A$1,Centralizator!L39,"")</f>
        <v/>
      </c>
      <c r="O39" s="94" t="str">
        <f>IF(Centralizator!$U39=$A$1,Centralizator!N39,"")</f>
        <v/>
      </c>
      <c r="P39" s="94" t="str">
        <f>IF(Centralizator!$U39=$A$1,Centralizator!O39,"")</f>
        <v/>
      </c>
      <c r="Q39" s="94" t="str">
        <f>IF(Centralizator!$U39=$A$1,Centralizator!P39,"")</f>
        <v/>
      </c>
      <c r="R39" s="94" t="str">
        <f>IF(Centralizator!$U39=$A$1,Centralizator!Q39,"")</f>
        <v/>
      </c>
      <c r="S39" s="94" t="str">
        <f>IF(Centralizator!$U39=$A$1,Centralizator!R39,"")</f>
        <v/>
      </c>
      <c r="T39" s="94" t="str">
        <f>IF(Centralizator!$U39=$A$1,Centralizator!S39,"")</f>
        <v/>
      </c>
      <c r="U39" s="94" t="str">
        <f>IF(Centralizator!$U39=$A$1,Centralizator!T39,"")</f>
        <v/>
      </c>
      <c r="V39" s="94" t="str">
        <f>IF(Centralizator!$U39=$A$1,Centralizator!U39,"")</f>
        <v/>
      </c>
      <c r="W39" s="94" t="str">
        <f>IF(Centralizator!$U39=$A$1,Centralizator!V39,"")</f>
        <v/>
      </c>
      <c r="X39" s="94" t="str">
        <f>IF(Centralizator!$U39=$A$1,Centralizator!W39,"")</f>
        <v/>
      </c>
      <c r="Y39" s="94" t="str">
        <f>IF(Centralizator!$U39=$A$1,Centralizator!X39,"")</f>
        <v/>
      </c>
      <c r="Z39" s="94" t="str">
        <f>IF(Centralizator!$U39=$A$1,Centralizator!Y39,"")</f>
        <v/>
      </c>
      <c r="AA39" s="94" t="str">
        <f>IF(Centralizator!$U39=$A$1,Centralizator!Z39,"")</f>
        <v/>
      </c>
      <c r="AB39" s="94" t="str">
        <f>IF(Centralizator!$U39=$A$1,Centralizator!AA39,"")</f>
        <v/>
      </c>
      <c r="AC39" s="94" t="str">
        <f>IF(Centralizator!$U39=$A$1,Centralizator!AB39,"")</f>
        <v/>
      </c>
    </row>
    <row r="40" spans="1:29" hidden="1" x14ac:dyDescent="0.2">
      <c r="A40" s="93" t="str">
        <f t="shared" si="0"/>
        <v/>
      </c>
      <c r="B40" s="93">
        <f t="shared" si="1"/>
        <v>11</v>
      </c>
      <c r="C40" s="93">
        <v>32</v>
      </c>
      <c r="D40" s="93" t="str">
        <f>IF(Centralizator!$U40=$A$1,Centralizator!A40,"")</f>
        <v/>
      </c>
      <c r="E40" s="93" t="str">
        <f>IF(Centralizator!$U40=$A$1,Centralizator!B40,"")</f>
        <v/>
      </c>
      <c r="F40" s="93" t="str">
        <f>IF(Centralizator!$U40=$A$1,Centralizator!C40,"")</f>
        <v/>
      </c>
      <c r="G40" s="100" t="str">
        <f>IF(Centralizator!$U40=$A$1,Centralizator!D40,"")</f>
        <v/>
      </c>
      <c r="H40" s="100" t="str">
        <f>IF(Centralizator!$U40=$A$1,Centralizator!E40,"")</f>
        <v/>
      </c>
      <c r="I40" s="100" t="str">
        <f>IF(Centralizator!$U40=$A$1,Centralizator!F40,"")</f>
        <v/>
      </c>
      <c r="J40" s="100" t="str">
        <f>IF(Centralizator!$U40=$A$1,Centralizator!G40,"")</f>
        <v/>
      </c>
      <c r="K40" s="100" t="str">
        <f>IF(Centralizator!$U40=$A$1,Centralizator!H40,"")</f>
        <v/>
      </c>
      <c r="L40" s="100" t="str">
        <f>IF(Centralizator!$U40=$A$1,Centralizator!J40,"")</f>
        <v/>
      </c>
      <c r="M40" s="100" t="str">
        <f>IF(Centralizator!$U40=$A$1,Centralizator!K40,"")</f>
        <v/>
      </c>
      <c r="N40" s="100" t="str">
        <f>IF(Centralizator!$U40=$A$1,Centralizator!L40,"")</f>
        <v/>
      </c>
      <c r="O40" s="94" t="str">
        <f>IF(Centralizator!$U40=$A$1,Centralizator!N40,"")</f>
        <v/>
      </c>
      <c r="P40" s="94" t="str">
        <f>IF(Centralizator!$U40=$A$1,Centralizator!O40,"")</f>
        <v/>
      </c>
      <c r="Q40" s="94" t="str">
        <f>IF(Centralizator!$U40=$A$1,Centralizator!P40,"")</f>
        <v/>
      </c>
      <c r="R40" s="94" t="str">
        <f>IF(Centralizator!$U40=$A$1,Centralizator!Q40,"")</f>
        <v/>
      </c>
      <c r="S40" s="94" t="str">
        <f>IF(Centralizator!$U40=$A$1,Centralizator!R40,"")</f>
        <v/>
      </c>
      <c r="T40" s="94" t="str">
        <f>IF(Centralizator!$U40=$A$1,Centralizator!S40,"")</f>
        <v/>
      </c>
      <c r="U40" s="94" t="str">
        <f>IF(Centralizator!$U40=$A$1,Centralizator!T40,"")</f>
        <v/>
      </c>
      <c r="V40" s="94" t="str">
        <f>IF(Centralizator!$U40=$A$1,Centralizator!U40,"")</f>
        <v/>
      </c>
      <c r="W40" s="94" t="str">
        <f>IF(Centralizator!$U40=$A$1,Centralizator!V40,"")</f>
        <v/>
      </c>
      <c r="X40" s="94" t="str">
        <f>IF(Centralizator!$U40=$A$1,Centralizator!W40,"")</f>
        <v/>
      </c>
      <c r="Y40" s="94" t="str">
        <f>IF(Centralizator!$U40=$A$1,Centralizator!X40,"")</f>
        <v/>
      </c>
      <c r="Z40" s="94" t="str">
        <f>IF(Centralizator!$U40=$A$1,Centralizator!Y40,"")</f>
        <v/>
      </c>
      <c r="AA40" s="94" t="str">
        <f>IF(Centralizator!$U40=$A$1,Centralizator!Z40,"")</f>
        <v/>
      </c>
      <c r="AB40" s="94" t="str">
        <f>IF(Centralizator!$U40=$A$1,Centralizator!AA40,"")</f>
        <v/>
      </c>
      <c r="AC40" s="94" t="str">
        <f>IF(Centralizator!$U40=$A$1,Centralizator!AB40,"")</f>
        <v/>
      </c>
    </row>
    <row r="41" spans="1:29" hidden="1" x14ac:dyDescent="0.2">
      <c r="A41" s="93" t="str">
        <f t="shared" si="0"/>
        <v/>
      </c>
      <c r="B41" s="93">
        <f t="shared" si="1"/>
        <v>11</v>
      </c>
      <c r="C41" s="93">
        <v>33</v>
      </c>
      <c r="D41" s="93" t="str">
        <f>IF(Centralizator!$U41=$A$1,Centralizator!A41,"")</f>
        <v/>
      </c>
      <c r="E41" s="93" t="str">
        <f>IF(Centralizator!$U41=$A$1,Centralizator!B41,"")</f>
        <v/>
      </c>
      <c r="F41" s="93" t="str">
        <f>IF(Centralizator!$U41=$A$1,Centralizator!C41,"")</f>
        <v/>
      </c>
      <c r="G41" s="100" t="str">
        <f>IF(Centralizator!$U41=$A$1,Centralizator!D41,"")</f>
        <v/>
      </c>
      <c r="H41" s="100" t="str">
        <f>IF(Centralizator!$U41=$A$1,Centralizator!E41,"")</f>
        <v/>
      </c>
      <c r="I41" s="100" t="str">
        <f>IF(Centralizator!$U41=$A$1,Centralizator!F41,"")</f>
        <v/>
      </c>
      <c r="J41" s="100" t="str">
        <f>IF(Centralizator!$U41=$A$1,Centralizator!G41,"")</f>
        <v/>
      </c>
      <c r="K41" s="100" t="str">
        <f>IF(Centralizator!$U41=$A$1,Centralizator!H41,"")</f>
        <v/>
      </c>
      <c r="L41" s="100" t="str">
        <f>IF(Centralizator!$U41=$A$1,Centralizator!J41,"")</f>
        <v/>
      </c>
      <c r="M41" s="100" t="str">
        <f>IF(Centralizator!$U41=$A$1,Centralizator!K41,"")</f>
        <v/>
      </c>
      <c r="N41" s="100" t="str">
        <f>IF(Centralizator!$U41=$A$1,Centralizator!L41,"")</f>
        <v/>
      </c>
      <c r="O41" s="94" t="str">
        <f>IF(Centralizator!$U41=$A$1,Centralizator!N41,"")</f>
        <v/>
      </c>
      <c r="P41" s="94" t="str">
        <f>IF(Centralizator!$U41=$A$1,Centralizator!O41,"")</f>
        <v/>
      </c>
      <c r="Q41" s="94" t="str">
        <f>IF(Centralizator!$U41=$A$1,Centralizator!P41,"")</f>
        <v/>
      </c>
      <c r="R41" s="94" t="str">
        <f>IF(Centralizator!$U41=$A$1,Centralizator!Q41,"")</f>
        <v/>
      </c>
      <c r="S41" s="94" t="str">
        <f>IF(Centralizator!$U41=$A$1,Centralizator!R41,"")</f>
        <v/>
      </c>
      <c r="T41" s="94" t="str">
        <f>IF(Centralizator!$U41=$A$1,Centralizator!S41,"")</f>
        <v/>
      </c>
      <c r="U41" s="94" t="str">
        <f>IF(Centralizator!$U41=$A$1,Centralizator!T41,"")</f>
        <v/>
      </c>
      <c r="V41" s="94" t="str">
        <f>IF(Centralizator!$U41=$A$1,Centralizator!U41,"")</f>
        <v/>
      </c>
      <c r="W41" s="94" t="str">
        <f>IF(Centralizator!$U41=$A$1,Centralizator!V41,"")</f>
        <v/>
      </c>
      <c r="X41" s="94" t="str">
        <f>IF(Centralizator!$U41=$A$1,Centralizator!W41,"")</f>
        <v/>
      </c>
      <c r="Y41" s="94" t="str">
        <f>IF(Centralizator!$U41=$A$1,Centralizator!X41,"")</f>
        <v/>
      </c>
      <c r="Z41" s="94" t="str">
        <f>IF(Centralizator!$U41=$A$1,Centralizator!Y41,"")</f>
        <v/>
      </c>
      <c r="AA41" s="94" t="str">
        <f>IF(Centralizator!$U41=$A$1,Centralizator!Z41,"")</f>
        <v/>
      </c>
      <c r="AB41" s="94" t="str">
        <f>IF(Centralizator!$U41=$A$1,Centralizator!AA41,"")</f>
        <v/>
      </c>
      <c r="AC41" s="94" t="str">
        <f>IF(Centralizator!$U41=$A$1,Centralizator!AB41,"")</f>
        <v/>
      </c>
    </row>
    <row r="42" spans="1:29" hidden="1" x14ac:dyDescent="0.2">
      <c r="A42" s="93" t="str">
        <f t="shared" si="0"/>
        <v/>
      </c>
      <c r="B42" s="93">
        <f t="shared" si="1"/>
        <v>11</v>
      </c>
      <c r="C42" s="93">
        <v>34</v>
      </c>
      <c r="D42" s="93" t="str">
        <f>IF(Centralizator!$U42=$A$1,Centralizator!A42,"")</f>
        <v/>
      </c>
      <c r="E42" s="93" t="str">
        <f>IF(Centralizator!$U42=$A$1,Centralizator!B42,"")</f>
        <v/>
      </c>
      <c r="F42" s="93" t="str">
        <f>IF(Centralizator!$U42=$A$1,Centralizator!C42,"")</f>
        <v/>
      </c>
      <c r="G42" s="100" t="str">
        <f>IF(Centralizator!$U42=$A$1,Centralizator!D42,"")</f>
        <v/>
      </c>
      <c r="H42" s="100" t="str">
        <f>IF(Centralizator!$U42=$A$1,Centralizator!E42,"")</f>
        <v/>
      </c>
      <c r="I42" s="100" t="str">
        <f>IF(Centralizator!$U42=$A$1,Centralizator!F42,"")</f>
        <v/>
      </c>
      <c r="J42" s="100" t="str">
        <f>IF(Centralizator!$U42=$A$1,Centralizator!G42,"")</f>
        <v/>
      </c>
      <c r="K42" s="100" t="str">
        <f>IF(Centralizator!$U42=$A$1,Centralizator!H42,"")</f>
        <v/>
      </c>
      <c r="L42" s="100" t="str">
        <f>IF(Centralizator!$U42=$A$1,Centralizator!J42,"")</f>
        <v/>
      </c>
      <c r="M42" s="100" t="str">
        <f>IF(Centralizator!$U42=$A$1,Centralizator!K42,"")</f>
        <v/>
      </c>
      <c r="N42" s="100" t="str">
        <f>IF(Centralizator!$U42=$A$1,Centralizator!L42,"")</f>
        <v/>
      </c>
      <c r="O42" s="94" t="str">
        <f>IF(Centralizator!$U42=$A$1,Centralizator!N42,"")</f>
        <v/>
      </c>
      <c r="P42" s="94" t="str">
        <f>IF(Centralizator!$U42=$A$1,Centralizator!O42,"")</f>
        <v/>
      </c>
      <c r="Q42" s="94" t="str">
        <f>IF(Centralizator!$U42=$A$1,Centralizator!P42,"")</f>
        <v/>
      </c>
      <c r="R42" s="94" t="str">
        <f>IF(Centralizator!$U42=$A$1,Centralizator!Q42,"")</f>
        <v/>
      </c>
      <c r="S42" s="94" t="str">
        <f>IF(Centralizator!$U42=$A$1,Centralizator!R42,"")</f>
        <v/>
      </c>
      <c r="T42" s="94" t="str">
        <f>IF(Centralizator!$U42=$A$1,Centralizator!S42,"")</f>
        <v/>
      </c>
      <c r="U42" s="94" t="str">
        <f>IF(Centralizator!$U42=$A$1,Centralizator!T42,"")</f>
        <v/>
      </c>
      <c r="V42" s="94" t="str">
        <f>IF(Centralizator!$U42=$A$1,Centralizator!U42,"")</f>
        <v/>
      </c>
      <c r="W42" s="94" t="str">
        <f>IF(Centralizator!$U42=$A$1,Centralizator!V42,"")</f>
        <v/>
      </c>
      <c r="X42" s="94" t="str">
        <f>IF(Centralizator!$U42=$A$1,Centralizator!W42,"")</f>
        <v/>
      </c>
      <c r="Y42" s="94" t="str">
        <f>IF(Centralizator!$U42=$A$1,Centralizator!X42,"")</f>
        <v/>
      </c>
      <c r="Z42" s="94" t="str">
        <f>IF(Centralizator!$U42=$A$1,Centralizator!Y42,"")</f>
        <v/>
      </c>
      <c r="AA42" s="94" t="str">
        <f>IF(Centralizator!$U42=$A$1,Centralizator!Z42,"")</f>
        <v/>
      </c>
      <c r="AB42" s="94" t="str">
        <f>IF(Centralizator!$U42=$A$1,Centralizator!AA42,"")</f>
        <v/>
      </c>
      <c r="AC42" s="94" t="str">
        <f>IF(Centralizator!$U42=$A$1,Centralizator!AB42,"")</f>
        <v/>
      </c>
    </row>
    <row r="43" spans="1:29" hidden="1" x14ac:dyDescent="0.2">
      <c r="A43" s="93" t="str">
        <f t="shared" si="0"/>
        <v/>
      </c>
      <c r="B43" s="93">
        <f t="shared" si="1"/>
        <v>11</v>
      </c>
      <c r="C43" s="93">
        <v>35</v>
      </c>
      <c r="D43" s="93" t="str">
        <f>IF(Centralizator!$U43=$A$1,Centralizator!A43,"")</f>
        <v/>
      </c>
      <c r="E43" s="93" t="str">
        <f>IF(Centralizator!$U43=$A$1,Centralizator!B43,"")</f>
        <v/>
      </c>
      <c r="F43" s="93" t="str">
        <f>IF(Centralizator!$U43=$A$1,Centralizator!C43,"")</f>
        <v/>
      </c>
      <c r="G43" s="100" t="str">
        <f>IF(Centralizator!$U43=$A$1,Centralizator!D43,"")</f>
        <v/>
      </c>
      <c r="H43" s="100" t="str">
        <f>IF(Centralizator!$U43=$A$1,Centralizator!E43,"")</f>
        <v/>
      </c>
      <c r="I43" s="100" t="str">
        <f>IF(Centralizator!$U43=$A$1,Centralizator!F43,"")</f>
        <v/>
      </c>
      <c r="J43" s="100" t="str">
        <f>IF(Centralizator!$U43=$A$1,Centralizator!G43,"")</f>
        <v/>
      </c>
      <c r="K43" s="100" t="str">
        <f>IF(Centralizator!$U43=$A$1,Centralizator!H43,"")</f>
        <v/>
      </c>
      <c r="L43" s="100" t="str">
        <f>IF(Centralizator!$U43=$A$1,Centralizator!J43,"")</f>
        <v/>
      </c>
      <c r="M43" s="100" t="str">
        <f>IF(Centralizator!$U43=$A$1,Centralizator!K43,"")</f>
        <v/>
      </c>
      <c r="N43" s="100" t="str">
        <f>IF(Centralizator!$U43=$A$1,Centralizator!L43,"")</f>
        <v/>
      </c>
      <c r="O43" s="94" t="str">
        <f>IF(Centralizator!$U43=$A$1,Centralizator!N43,"")</f>
        <v/>
      </c>
      <c r="P43" s="94" t="str">
        <f>IF(Centralizator!$U43=$A$1,Centralizator!O43,"")</f>
        <v/>
      </c>
      <c r="Q43" s="94" t="str">
        <f>IF(Centralizator!$U43=$A$1,Centralizator!P43,"")</f>
        <v/>
      </c>
      <c r="R43" s="94" t="str">
        <f>IF(Centralizator!$U43=$A$1,Centralizator!Q43,"")</f>
        <v/>
      </c>
      <c r="S43" s="94" t="str">
        <f>IF(Centralizator!$U43=$A$1,Centralizator!R43,"")</f>
        <v/>
      </c>
      <c r="T43" s="94" t="str">
        <f>IF(Centralizator!$U43=$A$1,Centralizator!S43,"")</f>
        <v/>
      </c>
      <c r="U43" s="94" t="str">
        <f>IF(Centralizator!$U43=$A$1,Centralizator!T43,"")</f>
        <v/>
      </c>
      <c r="V43" s="94" t="str">
        <f>IF(Centralizator!$U43=$A$1,Centralizator!U43,"")</f>
        <v/>
      </c>
      <c r="W43" s="94" t="str">
        <f>IF(Centralizator!$U43=$A$1,Centralizator!V43,"")</f>
        <v/>
      </c>
      <c r="X43" s="94" t="str">
        <f>IF(Centralizator!$U43=$A$1,Centralizator!W43,"")</f>
        <v/>
      </c>
      <c r="Y43" s="94" t="str">
        <f>IF(Centralizator!$U43=$A$1,Centralizator!X43,"")</f>
        <v/>
      </c>
      <c r="Z43" s="94" t="str">
        <f>IF(Centralizator!$U43=$A$1,Centralizator!Y43,"")</f>
        <v/>
      </c>
      <c r="AA43" s="94" t="str">
        <f>IF(Centralizator!$U43=$A$1,Centralizator!Z43,"")</f>
        <v/>
      </c>
      <c r="AB43" s="94" t="str">
        <f>IF(Centralizator!$U43=$A$1,Centralizator!AA43,"")</f>
        <v/>
      </c>
      <c r="AC43" s="94" t="str">
        <f>IF(Centralizator!$U43=$A$1,Centralizator!AB43,"")</f>
        <v/>
      </c>
    </row>
    <row r="44" spans="1:29" hidden="1" x14ac:dyDescent="0.2">
      <c r="A44" s="93" t="str">
        <f t="shared" si="0"/>
        <v/>
      </c>
      <c r="B44" s="93">
        <f t="shared" si="1"/>
        <v>11</v>
      </c>
      <c r="C44" s="93">
        <v>36</v>
      </c>
      <c r="D44" s="93" t="str">
        <f>IF(Centralizator!$U44=$A$1,Centralizator!A44,"")</f>
        <v/>
      </c>
      <c r="E44" s="93" t="str">
        <f>IF(Centralizator!$U44=$A$1,Centralizator!B44,"")</f>
        <v/>
      </c>
      <c r="F44" s="93" t="str">
        <f>IF(Centralizator!$U44=$A$1,Centralizator!C44,"")</f>
        <v/>
      </c>
      <c r="G44" s="100" t="str">
        <f>IF(Centralizator!$U44=$A$1,Centralizator!D44,"")</f>
        <v/>
      </c>
      <c r="H44" s="100" t="str">
        <f>IF(Centralizator!$U44=$A$1,Centralizator!E44,"")</f>
        <v/>
      </c>
      <c r="I44" s="100" t="str">
        <f>IF(Centralizator!$U44=$A$1,Centralizator!F44,"")</f>
        <v/>
      </c>
      <c r="J44" s="100" t="str">
        <f>IF(Centralizator!$U44=$A$1,Centralizator!G44,"")</f>
        <v/>
      </c>
      <c r="K44" s="100" t="str">
        <f>IF(Centralizator!$U44=$A$1,Centralizator!H44,"")</f>
        <v/>
      </c>
      <c r="L44" s="100" t="str">
        <f>IF(Centralizator!$U44=$A$1,Centralizator!J44,"")</f>
        <v/>
      </c>
      <c r="M44" s="100" t="str">
        <f>IF(Centralizator!$U44=$A$1,Centralizator!K44,"")</f>
        <v/>
      </c>
      <c r="N44" s="100" t="str">
        <f>IF(Centralizator!$U44=$A$1,Centralizator!L44,"")</f>
        <v/>
      </c>
      <c r="O44" s="94" t="str">
        <f>IF(Centralizator!$U44=$A$1,Centralizator!N44,"")</f>
        <v/>
      </c>
      <c r="P44" s="94" t="str">
        <f>IF(Centralizator!$U44=$A$1,Centralizator!O44,"")</f>
        <v/>
      </c>
      <c r="Q44" s="94" t="str">
        <f>IF(Centralizator!$U44=$A$1,Centralizator!P44,"")</f>
        <v/>
      </c>
      <c r="R44" s="94" t="str">
        <f>IF(Centralizator!$U44=$A$1,Centralizator!Q44,"")</f>
        <v/>
      </c>
      <c r="S44" s="94" t="str">
        <f>IF(Centralizator!$U44=$A$1,Centralizator!R44,"")</f>
        <v/>
      </c>
      <c r="T44" s="94" t="str">
        <f>IF(Centralizator!$U44=$A$1,Centralizator!S44,"")</f>
        <v/>
      </c>
      <c r="U44" s="94" t="str">
        <f>IF(Centralizator!$U44=$A$1,Centralizator!T44,"")</f>
        <v/>
      </c>
      <c r="V44" s="94" t="str">
        <f>IF(Centralizator!$U44=$A$1,Centralizator!U44,"")</f>
        <v/>
      </c>
      <c r="W44" s="94" t="str">
        <f>IF(Centralizator!$U44=$A$1,Centralizator!V44,"")</f>
        <v/>
      </c>
      <c r="X44" s="94" t="str">
        <f>IF(Centralizator!$U44=$A$1,Centralizator!W44,"")</f>
        <v/>
      </c>
      <c r="Y44" s="94" t="str">
        <f>IF(Centralizator!$U44=$A$1,Centralizator!X44,"")</f>
        <v/>
      </c>
      <c r="Z44" s="94" t="str">
        <f>IF(Centralizator!$U44=$A$1,Centralizator!Y44,"")</f>
        <v/>
      </c>
      <c r="AA44" s="94" t="str">
        <f>IF(Centralizator!$U44=$A$1,Centralizator!Z44,"")</f>
        <v/>
      </c>
      <c r="AB44" s="94" t="str">
        <f>IF(Centralizator!$U44=$A$1,Centralizator!AA44,"")</f>
        <v/>
      </c>
      <c r="AC44" s="94" t="str">
        <f>IF(Centralizator!$U44=$A$1,Centralizator!AB44,"")</f>
        <v/>
      </c>
    </row>
    <row r="45" spans="1:29" hidden="1" x14ac:dyDescent="0.2">
      <c r="A45" s="93" t="str">
        <f t="shared" si="0"/>
        <v/>
      </c>
      <c r="B45" s="93">
        <f t="shared" si="1"/>
        <v>11</v>
      </c>
      <c r="C45" s="93">
        <v>37</v>
      </c>
      <c r="D45" s="93" t="str">
        <f>IF(Centralizator!$U45=$A$1,Centralizator!A45,"")</f>
        <v/>
      </c>
      <c r="E45" s="93" t="str">
        <f>IF(Centralizator!$U45=$A$1,Centralizator!B45,"")</f>
        <v/>
      </c>
      <c r="F45" s="93" t="str">
        <f>IF(Centralizator!$U45=$A$1,Centralizator!C45,"")</f>
        <v/>
      </c>
      <c r="G45" s="100" t="str">
        <f>IF(Centralizator!$U45=$A$1,Centralizator!D45,"")</f>
        <v/>
      </c>
      <c r="H45" s="100" t="str">
        <f>IF(Centralizator!$U45=$A$1,Centralizator!E45,"")</f>
        <v/>
      </c>
      <c r="I45" s="100" t="str">
        <f>IF(Centralizator!$U45=$A$1,Centralizator!F45,"")</f>
        <v/>
      </c>
      <c r="J45" s="100" t="str">
        <f>IF(Centralizator!$U45=$A$1,Centralizator!G45,"")</f>
        <v/>
      </c>
      <c r="K45" s="100" t="str">
        <f>IF(Centralizator!$U45=$A$1,Centralizator!H45,"")</f>
        <v/>
      </c>
      <c r="L45" s="100" t="str">
        <f>IF(Centralizator!$U45=$A$1,Centralizator!J45,"")</f>
        <v/>
      </c>
      <c r="M45" s="100" t="str">
        <f>IF(Centralizator!$U45=$A$1,Centralizator!K45,"")</f>
        <v/>
      </c>
      <c r="N45" s="100" t="str">
        <f>IF(Centralizator!$U45=$A$1,Centralizator!L45,"")</f>
        <v/>
      </c>
      <c r="O45" s="94" t="str">
        <f>IF(Centralizator!$U45=$A$1,Centralizator!N45,"")</f>
        <v/>
      </c>
      <c r="P45" s="94" t="str">
        <f>IF(Centralizator!$U45=$A$1,Centralizator!O45,"")</f>
        <v/>
      </c>
      <c r="Q45" s="94" t="str">
        <f>IF(Centralizator!$U45=$A$1,Centralizator!P45,"")</f>
        <v/>
      </c>
      <c r="R45" s="94" t="str">
        <f>IF(Centralizator!$U45=$A$1,Centralizator!Q45,"")</f>
        <v/>
      </c>
      <c r="S45" s="94" t="str">
        <f>IF(Centralizator!$U45=$A$1,Centralizator!R45,"")</f>
        <v/>
      </c>
      <c r="T45" s="94" t="str">
        <f>IF(Centralizator!$U45=$A$1,Centralizator!S45,"")</f>
        <v/>
      </c>
      <c r="U45" s="94" t="str">
        <f>IF(Centralizator!$U45=$A$1,Centralizator!T45,"")</f>
        <v/>
      </c>
      <c r="V45" s="94" t="str">
        <f>IF(Centralizator!$U45=$A$1,Centralizator!U45,"")</f>
        <v/>
      </c>
      <c r="W45" s="94" t="str">
        <f>IF(Centralizator!$U45=$A$1,Centralizator!V45,"")</f>
        <v/>
      </c>
      <c r="X45" s="94" t="str">
        <f>IF(Centralizator!$U45=$A$1,Centralizator!W45,"")</f>
        <v/>
      </c>
      <c r="Y45" s="94" t="str">
        <f>IF(Centralizator!$U45=$A$1,Centralizator!X45,"")</f>
        <v/>
      </c>
      <c r="Z45" s="94" t="str">
        <f>IF(Centralizator!$U45=$A$1,Centralizator!Y45,"")</f>
        <v/>
      </c>
      <c r="AA45" s="94" t="str">
        <f>IF(Centralizator!$U45=$A$1,Centralizator!Z45,"")</f>
        <v/>
      </c>
      <c r="AB45" s="94" t="str">
        <f>IF(Centralizator!$U45=$A$1,Centralizator!AA45,"")</f>
        <v/>
      </c>
      <c r="AC45" s="94" t="str">
        <f>IF(Centralizator!$U45=$A$1,Centralizator!AB45,"")</f>
        <v/>
      </c>
    </row>
    <row r="46" spans="1:29" hidden="1" x14ac:dyDescent="0.2">
      <c r="A46" s="93" t="str">
        <f t="shared" si="0"/>
        <v/>
      </c>
      <c r="B46" s="93">
        <f t="shared" si="1"/>
        <v>11</v>
      </c>
      <c r="C46" s="93">
        <v>38</v>
      </c>
      <c r="D46" s="93" t="str">
        <f>IF(Centralizator!$U46=$A$1,Centralizator!A46,"")</f>
        <v/>
      </c>
      <c r="E46" s="93" t="str">
        <f>IF(Centralizator!$U46=$A$1,Centralizator!B46,"")</f>
        <v/>
      </c>
      <c r="F46" s="93" t="str">
        <f>IF(Centralizator!$U46=$A$1,Centralizator!C46,"")</f>
        <v/>
      </c>
      <c r="G46" s="100" t="str">
        <f>IF(Centralizator!$U46=$A$1,Centralizator!D46,"")</f>
        <v/>
      </c>
      <c r="H46" s="100" t="str">
        <f>IF(Centralizator!$U46=$A$1,Centralizator!E46,"")</f>
        <v/>
      </c>
      <c r="I46" s="100" t="str">
        <f>IF(Centralizator!$U46=$A$1,Centralizator!F46,"")</f>
        <v/>
      </c>
      <c r="J46" s="100" t="str">
        <f>IF(Centralizator!$U46=$A$1,Centralizator!G46,"")</f>
        <v/>
      </c>
      <c r="K46" s="100" t="str">
        <f>IF(Centralizator!$U46=$A$1,Centralizator!H46,"")</f>
        <v/>
      </c>
      <c r="L46" s="100" t="str">
        <f>IF(Centralizator!$U46=$A$1,Centralizator!J46,"")</f>
        <v/>
      </c>
      <c r="M46" s="100" t="str">
        <f>IF(Centralizator!$U46=$A$1,Centralizator!K46,"")</f>
        <v/>
      </c>
      <c r="N46" s="100" t="str">
        <f>IF(Centralizator!$U46=$A$1,Centralizator!L46,"")</f>
        <v/>
      </c>
      <c r="O46" s="94" t="str">
        <f>IF(Centralizator!$U46=$A$1,Centralizator!N46,"")</f>
        <v/>
      </c>
      <c r="P46" s="94" t="str">
        <f>IF(Centralizator!$U46=$A$1,Centralizator!O46,"")</f>
        <v/>
      </c>
      <c r="Q46" s="94" t="str">
        <f>IF(Centralizator!$U46=$A$1,Centralizator!P46,"")</f>
        <v/>
      </c>
      <c r="R46" s="94" t="str">
        <f>IF(Centralizator!$U46=$A$1,Centralizator!Q46,"")</f>
        <v/>
      </c>
      <c r="S46" s="94" t="str">
        <f>IF(Centralizator!$U46=$A$1,Centralizator!R46,"")</f>
        <v/>
      </c>
      <c r="T46" s="94" t="str">
        <f>IF(Centralizator!$U46=$A$1,Centralizator!S46,"")</f>
        <v/>
      </c>
      <c r="U46" s="94" t="str">
        <f>IF(Centralizator!$U46=$A$1,Centralizator!T46,"")</f>
        <v/>
      </c>
      <c r="V46" s="94" t="str">
        <f>IF(Centralizator!$U46=$A$1,Centralizator!U46,"")</f>
        <v/>
      </c>
      <c r="W46" s="94" t="str">
        <f>IF(Centralizator!$U46=$A$1,Centralizator!V46,"")</f>
        <v/>
      </c>
      <c r="X46" s="94" t="str">
        <f>IF(Centralizator!$U46=$A$1,Centralizator!W46,"")</f>
        <v/>
      </c>
      <c r="Y46" s="94" t="str">
        <f>IF(Centralizator!$U46=$A$1,Centralizator!X46,"")</f>
        <v/>
      </c>
      <c r="Z46" s="94" t="str">
        <f>IF(Centralizator!$U46=$A$1,Centralizator!Y46,"")</f>
        <v/>
      </c>
      <c r="AA46" s="94" t="str">
        <f>IF(Centralizator!$U46=$A$1,Centralizator!Z46,"")</f>
        <v/>
      </c>
      <c r="AB46" s="94" t="str">
        <f>IF(Centralizator!$U46=$A$1,Centralizator!AA46,"")</f>
        <v/>
      </c>
      <c r="AC46" s="94" t="str">
        <f>IF(Centralizator!$U46=$A$1,Centralizator!AB46,"")</f>
        <v/>
      </c>
    </row>
    <row r="47" spans="1:29" hidden="1" x14ac:dyDescent="0.2">
      <c r="A47" s="93" t="str">
        <f t="shared" si="0"/>
        <v/>
      </c>
      <c r="B47" s="93">
        <f t="shared" si="1"/>
        <v>11</v>
      </c>
      <c r="C47" s="93">
        <v>39</v>
      </c>
      <c r="D47" s="93" t="str">
        <f>IF(Centralizator!$U47=$A$1,Centralizator!A47,"")</f>
        <v/>
      </c>
      <c r="E47" s="93" t="str">
        <f>IF(Centralizator!$U47=$A$1,Centralizator!B47,"")</f>
        <v/>
      </c>
      <c r="F47" s="93" t="str">
        <f>IF(Centralizator!$U47=$A$1,Centralizator!C47,"")</f>
        <v/>
      </c>
      <c r="G47" s="100" t="str">
        <f>IF(Centralizator!$U47=$A$1,Centralizator!D47,"")</f>
        <v/>
      </c>
      <c r="H47" s="100" t="str">
        <f>IF(Centralizator!$U47=$A$1,Centralizator!E47,"")</f>
        <v/>
      </c>
      <c r="I47" s="100" t="str">
        <f>IF(Centralizator!$U47=$A$1,Centralizator!F47,"")</f>
        <v/>
      </c>
      <c r="J47" s="100" t="str">
        <f>IF(Centralizator!$U47=$A$1,Centralizator!G47,"")</f>
        <v/>
      </c>
      <c r="K47" s="100" t="str">
        <f>IF(Centralizator!$U47=$A$1,Centralizator!H47,"")</f>
        <v/>
      </c>
      <c r="L47" s="100" t="str">
        <f>IF(Centralizator!$U47=$A$1,Centralizator!J47,"")</f>
        <v/>
      </c>
      <c r="M47" s="100" t="str">
        <f>IF(Centralizator!$U47=$A$1,Centralizator!K47,"")</f>
        <v/>
      </c>
      <c r="N47" s="100" t="str">
        <f>IF(Centralizator!$U47=$A$1,Centralizator!L47,"")</f>
        <v/>
      </c>
      <c r="O47" s="94" t="str">
        <f>IF(Centralizator!$U47=$A$1,Centralizator!N47,"")</f>
        <v/>
      </c>
      <c r="P47" s="94" t="str">
        <f>IF(Centralizator!$U47=$A$1,Centralizator!O47,"")</f>
        <v/>
      </c>
      <c r="Q47" s="94" t="str">
        <f>IF(Centralizator!$U47=$A$1,Centralizator!P47,"")</f>
        <v/>
      </c>
      <c r="R47" s="94" t="str">
        <f>IF(Centralizator!$U47=$A$1,Centralizator!Q47,"")</f>
        <v/>
      </c>
      <c r="S47" s="94" t="str">
        <f>IF(Centralizator!$U47=$A$1,Centralizator!R47,"")</f>
        <v/>
      </c>
      <c r="T47" s="94" t="str">
        <f>IF(Centralizator!$U47=$A$1,Centralizator!S47,"")</f>
        <v/>
      </c>
      <c r="U47" s="94" t="str">
        <f>IF(Centralizator!$U47=$A$1,Centralizator!T47,"")</f>
        <v/>
      </c>
      <c r="V47" s="94" t="str">
        <f>IF(Centralizator!$U47=$A$1,Centralizator!U47,"")</f>
        <v/>
      </c>
      <c r="W47" s="94" t="str">
        <f>IF(Centralizator!$U47=$A$1,Centralizator!V47,"")</f>
        <v/>
      </c>
      <c r="X47" s="94" t="str">
        <f>IF(Centralizator!$U47=$A$1,Centralizator!W47,"")</f>
        <v/>
      </c>
      <c r="Y47" s="94" t="str">
        <f>IF(Centralizator!$U47=$A$1,Centralizator!X47,"")</f>
        <v/>
      </c>
      <c r="Z47" s="94" t="str">
        <f>IF(Centralizator!$U47=$A$1,Centralizator!Y47,"")</f>
        <v/>
      </c>
      <c r="AA47" s="94" t="str">
        <f>IF(Centralizator!$U47=$A$1,Centralizator!Z47,"")</f>
        <v/>
      </c>
      <c r="AB47" s="94" t="str">
        <f>IF(Centralizator!$U47=$A$1,Centralizator!AA47,"")</f>
        <v/>
      </c>
      <c r="AC47" s="94" t="str">
        <f>IF(Centralizator!$U47=$A$1,Centralizator!AB47,"")</f>
        <v/>
      </c>
    </row>
    <row r="48" spans="1:29" hidden="1" x14ac:dyDescent="0.2">
      <c r="A48" s="93" t="str">
        <f t="shared" si="0"/>
        <v/>
      </c>
      <c r="B48" s="93">
        <f t="shared" si="1"/>
        <v>11</v>
      </c>
      <c r="C48" s="93">
        <v>40</v>
      </c>
      <c r="D48" s="93" t="str">
        <f>IF(Centralizator!$U48=$A$1,Centralizator!A48,"")</f>
        <v/>
      </c>
      <c r="E48" s="93" t="str">
        <f>IF(Centralizator!$U48=$A$1,Centralizator!B48,"")</f>
        <v/>
      </c>
      <c r="F48" s="93" t="str">
        <f>IF(Centralizator!$U48=$A$1,Centralizator!C48,"")</f>
        <v/>
      </c>
      <c r="G48" s="100" t="str">
        <f>IF(Centralizator!$U48=$A$1,Centralizator!D48,"")</f>
        <v/>
      </c>
      <c r="H48" s="100" t="str">
        <f>IF(Centralizator!$U48=$A$1,Centralizator!E48,"")</f>
        <v/>
      </c>
      <c r="I48" s="100" t="str">
        <f>IF(Centralizator!$U48=$A$1,Centralizator!F48,"")</f>
        <v/>
      </c>
      <c r="J48" s="100" t="str">
        <f>IF(Centralizator!$U48=$A$1,Centralizator!G48,"")</f>
        <v/>
      </c>
      <c r="K48" s="100" t="str">
        <f>IF(Centralizator!$U48=$A$1,Centralizator!H48,"")</f>
        <v/>
      </c>
      <c r="L48" s="100" t="str">
        <f>IF(Centralizator!$U48=$A$1,Centralizator!J48,"")</f>
        <v/>
      </c>
      <c r="M48" s="100" t="str">
        <f>IF(Centralizator!$U48=$A$1,Centralizator!K48,"")</f>
        <v/>
      </c>
      <c r="N48" s="100" t="str">
        <f>IF(Centralizator!$U48=$A$1,Centralizator!L48,"")</f>
        <v/>
      </c>
      <c r="O48" s="94" t="str">
        <f>IF(Centralizator!$U48=$A$1,Centralizator!N48,"")</f>
        <v/>
      </c>
      <c r="P48" s="94" t="str">
        <f>IF(Centralizator!$U48=$A$1,Centralizator!O48,"")</f>
        <v/>
      </c>
      <c r="Q48" s="94" t="str">
        <f>IF(Centralizator!$U48=$A$1,Centralizator!P48,"")</f>
        <v/>
      </c>
      <c r="R48" s="94" t="str">
        <f>IF(Centralizator!$U48=$A$1,Centralizator!Q48,"")</f>
        <v/>
      </c>
      <c r="S48" s="94" t="str">
        <f>IF(Centralizator!$U48=$A$1,Centralizator!R48,"")</f>
        <v/>
      </c>
      <c r="T48" s="94" t="str">
        <f>IF(Centralizator!$U48=$A$1,Centralizator!S48,"")</f>
        <v/>
      </c>
      <c r="U48" s="94" t="str">
        <f>IF(Centralizator!$U48=$A$1,Centralizator!T48,"")</f>
        <v/>
      </c>
      <c r="V48" s="94" t="str">
        <f>IF(Centralizator!$U48=$A$1,Centralizator!U48,"")</f>
        <v/>
      </c>
      <c r="W48" s="94" t="str">
        <f>IF(Centralizator!$U48=$A$1,Centralizator!V48,"")</f>
        <v/>
      </c>
      <c r="X48" s="94" t="str">
        <f>IF(Centralizator!$U48=$A$1,Centralizator!W48,"")</f>
        <v/>
      </c>
      <c r="Y48" s="94" t="str">
        <f>IF(Centralizator!$U48=$A$1,Centralizator!X48,"")</f>
        <v/>
      </c>
      <c r="Z48" s="94" t="str">
        <f>IF(Centralizator!$U48=$A$1,Centralizator!Y48,"")</f>
        <v/>
      </c>
      <c r="AA48" s="94" t="str">
        <f>IF(Centralizator!$U48=$A$1,Centralizator!Z48,"")</f>
        <v/>
      </c>
      <c r="AB48" s="94" t="str">
        <f>IF(Centralizator!$U48=$A$1,Centralizator!AA48,"")</f>
        <v/>
      </c>
      <c r="AC48" s="94" t="str">
        <f>IF(Centralizator!$U48=$A$1,Centralizator!AB48,"")</f>
        <v/>
      </c>
    </row>
    <row r="49" spans="1:29" hidden="1" x14ac:dyDescent="0.2">
      <c r="A49" s="93" t="str">
        <f t="shared" si="0"/>
        <v/>
      </c>
      <c r="B49" s="93">
        <f t="shared" si="1"/>
        <v>11</v>
      </c>
      <c r="C49" s="93">
        <v>41</v>
      </c>
      <c r="D49" s="93" t="str">
        <f>IF(Centralizator!$U49=$A$1,Centralizator!A49,"")</f>
        <v/>
      </c>
      <c r="E49" s="93" t="str">
        <f>IF(Centralizator!$U49=$A$1,Centralizator!B49,"")</f>
        <v/>
      </c>
      <c r="F49" s="93" t="str">
        <f>IF(Centralizator!$U49=$A$1,Centralizator!C49,"")</f>
        <v/>
      </c>
      <c r="G49" s="100" t="str">
        <f>IF(Centralizator!$U49=$A$1,Centralizator!D49,"")</f>
        <v/>
      </c>
      <c r="H49" s="100" t="str">
        <f>IF(Centralizator!$U49=$A$1,Centralizator!E49,"")</f>
        <v/>
      </c>
      <c r="I49" s="100" t="str">
        <f>IF(Centralizator!$U49=$A$1,Centralizator!F49,"")</f>
        <v/>
      </c>
      <c r="J49" s="100" t="str">
        <f>IF(Centralizator!$U49=$A$1,Centralizator!G49,"")</f>
        <v/>
      </c>
      <c r="K49" s="100" t="str">
        <f>IF(Centralizator!$U49=$A$1,Centralizator!H49,"")</f>
        <v/>
      </c>
      <c r="L49" s="100" t="str">
        <f>IF(Centralizator!$U49=$A$1,Centralizator!J49,"")</f>
        <v/>
      </c>
      <c r="M49" s="100" t="str">
        <f>IF(Centralizator!$U49=$A$1,Centralizator!K49,"")</f>
        <v/>
      </c>
      <c r="N49" s="100" t="str">
        <f>IF(Centralizator!$U49=$A$1,Centralizator!L49,"")</f>
        <v/>
      </c>
      <c r="O49" s="94" t="str">
        <f>IF(Centralizator!$U49=$A$1,Centralizator!N49,"")</f>
        <v/>
      </c>
      <c r="P49" s="94" t="str">
        <f>IF(Centralizator!$U49=$A$1,Centralizator!O49,"")</f>
        <v/>
      </c>
      <c r="Q49" s="94" t="str">
        <f>IF(Centralizator!$U49=$A$1,Centralizator!P49,"")</f>
        <v/>
      </c>
      <c r="R49" s="94" t="str">
        <f>IF(Centralizator!$U49=$A$1,Centralizator!Q49,"")</f>
        <v/>
      </c>
      <c r="S49" s="94" t="str">
        <f>IF(Centralizator!$U49=$A$1,Centralizator!R49,"")</f>
        <v/>
      </c>
      <c r="T49" s="94" t="str">
        <f>IF(Centralizator!$U49=$A$1,Centralizator!S49,"")</f>
        <v/>
      </c>
      <c r="U49" s="94" t="str">
        <f>IF(Centralizator!$U49=$A$1,Centralizator!T49,"")</f>
        <v/>
      </c>
      <c r="V49" s="94" t="str">
        <f>IF(Centralizator!$U49=$A$1,Centralizator!U49,"")</f>
        <v/>
      </c>
      <c r="W49" s="94" t="str">
        <f>IF(Centralizator!$U49=$A$1,Centralizator!V49,"")</f>
        <v/>
      </c>
      <c r="X49" s="94" t="str">
        <f>IF(Centralizator!$U49=$A$1,Centralizator!W49,"")</f>
        <v/>
      </c>
      <c r="Y49" s="94" t="str">
        <f>IF(Centralizator!$U49=$A$1,Centralizator!X49,"")</f>
        <v/>
      </c>
      <c r="Z49" s="94" t="str">
        <f>IF(Centralizator!$U49=$A$1,Centralizator!Y49,"")</f>
        <v/>
      </c>
      <c r="AA49" s="94" t="str">
        <f>IF(Centralizator!$U49=$A$1,Centralizator!Z49,"")</f>
        <v/>
      </c>
      <c r="AB49" s="94" t="str">
        <f>IF(Centralizator!$U49=$A$1,Centralizator!AA49,"")</f>
        <v/>
      </c>
      <c r="AC49" s="94" t="str">
        <f>IF(Centralizator!$U49=$A$1,Centralizator!AB49,"")</f>
        <v/>
      </c>
    </row>
    <row r="50" spans="1:29" hidden="1" x14ac:dyDescent="0.2">
      <c r="A50" s="93" t="str">
        <f t="shared" si="0"/>
        <v/>
      </c>
      <c r="B50" s="93">
        <f t="shared" si="1"/>
        <v>11</v>
      </c>
      <c r="C50" s="93">
        <v>42</v>
      </c>
      <c r="D50" s="93" t="str">
        <f>IF(Centralizator!$U50=$A$1,Centralizator!A50,"")</f>
        <v/>
      </c>
      <c r="E50" s="93" t="str">
        <f>IF(Centralizator!$U50=$A$1,Centralizator!B50,"")</f>
        <v/>
      </c>
      <c r="F50" s="93" t="str">
        <f>IF(Centralizator!$U50=$A$1,Centralizator!C50,"")</f>
        <v/>
      </c>
      <c r="G50" s="100" t="str">
        <f>IF(Centralizator!$U50=$A$1,Centralizator!D50,"")</f>
        <v/>
      </c>
      <c r="H50" s="100" t="str">
        <f>IF(Centralizator!$U50=$A$1,Centralizator!E50,"")</f>
        <v/>
      </c>
      <c r="I50" s="100" t="str">
        <f>IF(Centralizator!$U50=$A$1,Centralizator!F50,"")</f>
        <v/>
      </c>
      <c r="J50" s="100" t="str">
        <f>IF(Centralizator!$U50=$A$1,Centralizator!G50,"")</f>
        <v/>
      </c>
      <c r="K50" s="100" t="str">
        <f>IF(Centralizator!$U50=$A$1,Centralizator!H50,"")</f>
        <v/>
      </c>
      <c r="L50" s="100" t="str">
        <f>IF(Centralizator!$U50=$A$1,Centralizator!J50,"")</f>
        <v/>
      </c>
      <c r="M50" s="100" t="str">
        <f>IF(Centralizator!$U50=$A$1,Centralizator!K50,"")</f>
        <v/>
      </c>
      <c r="N50" s="100" t="str">
        <f>IF(Centralizator!$U50=$A$1,Centralizator!L50,"")</f>
        <v/>
      </c>
      <c r="O50" s="94" t="str">
        <f>IF(Centralizator!$U50=$A$1,Centralizator!N50,"")</f>
        <v/>
      </c>
      <c r="P50" s="94" t="str">
        <f>IF(Centralizator!$U50=$A$1,Centralizator!O50,"")</f>
        <v/>
      </c>
      <c r="Q50" s="94" t="str">
        <f>IF(Centralizator!$U50=$A$1,Centralizator!P50,"")</f>
        <v/>
      </c>
      <c r="R50" s="94" t="str">
        <f>IF(Centralizator!$U50=$A$1,Centralizator!Q50,"")</f>
        <v/>
      </c>
      <c r="S50" s="94" t="str">
        <f>IF(Centralizator!$U50=$A$1,Centralizator!R50,"")</f>
        <v/>
      </c>
      <c r="T50" s="94" t="str">
        <f>IF(Centralizator!$U50=$A$1,Centralizator!S50,"")</f>
        <v/>
      </c>
      <c r="U50" s="94" t="str">
        <f>IF(Centralizator!$U50=$A$1,Centralizator!T50,"")</f>
        <v/>
      </c>
      <c r="V50" s="94" t="str">
        <f>IF(Centralizator!$U50=$A$1,Centralizator!U50,"")</f>
        <v/>
      </c>
      <c r="W50" s="94" t="str">
        <f>IF(Centralizator!$U50=$A$1,Centralizator!V50,"")</f>
        <v/>
      </c>
      <c r="X50" s="94" t="str">
        <f>IF(Centralizator!$U50=$A$1,Centralizator!W50,"")</f>
        <v/>
      </c>
      <c r="Y50" s="94" t="str">
        <f>IF(Centralizator!$U50=$A$1,Centralizator!X50,"")</f>
        <v/>
      </c>
      <c r="Z50" s="94" t="str">
        <f>IF(Centralizator!$U50=$A$1,Centralizator!Y50,"")</f>
        <v/>
      </c>
      <c r="AA50" s="94" t="str">
        <f>IF(Centralizator!$U50=$A$1,Centralizator!Z50,"")</f>
        <v/>
      </c>
      <c r="AB50" s="94" t="str">
        <f>IF(Centralizator!$U50=$A$1,Centralizator!AA50,"")</f>
        <v/>
      </c>
      <c r="AC50" s="94" t="str">
        <f>IF(Centralizator!$U50=$A$1,Centralizator!AB50,"")</f>
        <v/>
      </c>
    </row>
    <row r="51" spans="1:29" hidden="1" x14ac:dyDescent="0.2">
      <c r="A51" s="93" t="str">
        <f t="shared" si="0"/>
        <v/>
      </c>
      <c r="B51" s="93">
        <f t="shared" si="1"/>
        <v>11</v>
      </c>
      <c r="C51" s="93">
        <v>43</v>
      </c>
      <c r="D51" s="93" t="str">
        <f>IF(Centralizator!$U51=$A$1,Centralizator!A51,"")</f>
        <v/>
      </c>
      <c r="E51" s="93" t="str">
        <f>IF(Centralizator!$U51=$A$1,Centralizator!B51,"")</f>
        <v/>
      </c>
      <c r="F51" s="93" t="str">
        <f>IF(Centralizator!$U51=$A$1,Centralizator!C51,"")</f>
        <v/>
      </c>
      <c r="G51" s="100" t="str">
        <f>IF(Centralizator!$U51=$A$1,Centralizator!D51,"")</f>
        <v/>
      </c>
      <c r="H51" s="100" t="str">
        <f>IF(Centralizator!$U51=$A$1,Centralizator!E51,"")</f>
        <v/>
      </c>
      <c r="I51" s="100" t="str">
        <f>IF(Centralizator!$U51=$A$1,Centralizator!F51,"")</f>
        <v/>
      </c>
      <c r="J51" s="100" t="str">
        <f>IF(Centralizator!$U51=$A$1,Centralizator!G51,"")</f>
        <v/>
      </c>
      <c r="K51" s="100" t="str">
        <f>IF(Centralizator!$U51=$A$1,Centralizator!H51,"")</f>
        <v/>
      </c>
      <c r="L51" s="100" t="str">
        <f>IF(Centralizator!$U51=$A$1,Centralizator!J51,"")</f>
        <v/>
      </c>
      <c r="M51" s="100" t="str">
        <f>IF(Centralizator!$U51=$A$1,Centralizator!K51,"")</f>
        <v/>
      </c>
      <c r="N51" s="100" t="str">
        <f>IF(Centralizator!$U51=$A$1,Centralizator!L51,"")</f>
        <v/>
      </c>
      <c r="O51" s="94" t="str">
        <f>IF(Centralizator!$U51=$A$1,Centralizator!N51,"")</f>
        <v/>
      </c>
      <c r="P51" s="94" t="str">
        <f>IF(Centralizator!$U51=$A$1,Centralizator!O51,"")</f>
        <v/>
      </c>
      <c r="Q51" s="94" t="str">
        <f>IF(Centralizator!$U51=$A$1,Centralizator!P51,"")</f>
        <v/>
      </c>
      <c r="R51" s="94" t="str">
        <f>IF(Centralizator!$U51=$A$1,Centralizator!Q51,"")</f>
        <v/>
      </c>
      <c r="S51" s="94" t="str">
        <f>IF(Centralizator!$U51=$A$1,Centralizator!R51,"")</f>
        <v/>
      </c>
      <c r="T51" s="94" t="str">
        <f>IF(Centralizator!$U51=$A$1,Centralizator!S51,"")</f>
        <v/>
      </c>
      <c r="U51" s="94" t="str">
        <f>IF(Centralizator!$U51=$A$1,Centralizator!T51,"")</f>
        <v/>
      </c>
      <c r="V51" s="94" t="str">
        <f>IF(Centralizator!$U51=$A$1,Centralizator!U51,"")</f>
        <v/>
      </c>
      <c r="W51" s="94" t="str">
        <f>IF(Centralizator!$U51=$A$1,Centralizator!V51,"")</f>
        <v/>
      </c>
      <c r="X51" s="94" t="str">
        <f>IF(Centralizator!$U51=$A$1,Centralizator!W51,"")</f>
        <v/>
      </c>
      <c r="Y51" s="94" t="str">
        <f>IF(Centralizator!$U51=$A$1,Centralizator!X51,"")</f>
        <v/>
      </c>
      <c r="Z51" s="94" t="str">
        <f>IF(Centralizator!$U51=$A$1,Centralizator!Y51,"")</f>
        <v/>
      </c>
      <c r="AA51" s="94" t="str">
        <f>IF(Centralizator!$U51=$A$1,Centralizator!Z51,"")</f>
        <v/>
      </c>
      <c r="AB51" s="94" t="str">
        <f>IF(Centralizator!$U51=$A$1,Centralizator!AA51,"")</f>
        <v/>
      </c>
      <c r="AC51" s="94" t="str">
        <f>IF(Centralizator!$U51=$A$1,Centralizator!AB51,"")</f>
        <v/>
      </c>
    </row>
    <row r="52" spans="1:29" hidden="1" x14ac:dyDescent="0.2">
      <c r="A52" s="93" t="str">
        <f t="shared" si="0"/>
        <v/>
      </c>
      <c r="B52" s="93">
        <f t="shared" si="1"/>
        <v>11</v>
      </c>
      <c r="C52" s="93">
        <v>44</v>
      </c>
      <c r="D52" s="93" t="str">
        <f>IF(Centralizator!$U52=$A$1,Centralizator!A52,"")</f>
        <v/>
      </c>
      <c r="E52" s="93" t="str">
        <f>IF(Centralizator!$U52=$A$1,Centralizator!B52,"")</f>
        <v/>
      </c>
      <c r="F52" s="93" t="str">
        <f>IF(Centralizator!$U52=$A$1,Centralizator!C52,"")</f>
        <v/>
      </c>
      <c r="G52" s="100" t="str">
        <f>IF(Centralizator!$U52=$A$1,Centralizator!D52,"")</f>
        <v/>
      </c>
      <c r="H52" s="100" t="str">
        <f>IF(Centralizator!$U52=$A$1,Centralizator!E52,"")</f>
        <v/>
      </c>
      <c r="I52" s="100" t="str">
        <f>IF(Centralizator!$U52=$A$1,Centralizator!F52,"")</f>
        <v/>
      </c>
      <c r="J52" s="100" t="str">
        <f>IF(Centralizator!$U52=$A$1,Centralizator!G52,"")</f>
        <v/>
      </c>
      <c r="K52" s="100" t="str">
        <f>IF(Centralizator!$U52=$A$1,Centralizator!H52,"")</f>
        <v/>
      </c>
      <c r="L52" s="100" t="str">
        <f>IF(Centralizator!$U52=$A$1,Centralizator!J52,"")</f>
        <v/>
      </c>
      <c r="M52" s="100" t="str">
        <f>IF(Centralizator!$U52=$A$1,Centralizator!K52,"")</f>
        <v/>
      </c>
      <c r="N52" s="100" t="str">
        <f>IF(Centralizator!$U52=$A$1,Centralizator!L52,"")</f>
        <v/>
      </c>
      <c r="O52" s="94" t="str">
        <f>IF(Centralizator!$U52=$A$1,Centralizator!N52,"")</f>
        <v/>
      </c>
      <c r="P52" s="94" t="str">
        <f>IF(Centralizator!$U52=$A$1,Centralizator!O52,"")</f>
        <v/>
      </c>
      <c r="Q52" s="94" t="str">
        <f>IF(Centralizator!$U52=$A$1,Centralizator!P52,"")</f>
        <v/>
      </c>
      <c r="R52" s="94" t="str">
        <f>IF(Centralizator!$U52=$A$1,Centralizator!Q52,"")</f>
        <v/>
      </c>
      <c r="S52" s="94" t="str">
        <f>IF(Centralizator!$U52=$A$1,Centralizator!R52,"")</f>
        <v/>
      </c>
      <c r="T52" s="94" t="str">
        <f>IF(Centralizator!$U52=$A$1,Centralizator!S52,"")</f>
        <v/>
      </c>
      <c r="U52" s="94" t="str">
        <f>IF(Centralizator!$U52=$A$1,Centralizator!T52,"")</f>
        <v/>
      </c>
      <c r="V52" s="94" t="str">
        <f>IF(Centralizator!$U52=$A$1,Centralizator!U52,"")</f>
        <v/>
      </c>
      <c r="W52" s="94" t="str">
        <f>IF(Centralizator!$U52=$A$1,Centralizator!V52,"")</f>
        <v/>
      </c>
      <c r="X52" s="94" t="str">
        <f>IF(Centralizator!$U52=$A$1,Centralizator!W52,"")</f>
        <v/>
      </c>
      <c r="Y52" s="94" t="str">
        <f>IF(Centralizator!$U52=$A$1,Centralizator!X52,"")</f>
        <v/>
      </c>
      <c r="Z52" s="94" t="str">
        <f>IF(Centralizator!$U52=$A$1,Centralizator!Y52,"")</f>
        <v/>
      </c>
      <c r="AA52" s="94" t="str">
        <f>IF(Centralizator!$U52=$A$1,Centralizator!Z52,"")</f>
        <v/>
      </c>
      <c r="AB52" s="94" t="str">
        <f>IF(Centralizator!$U52=$A$1,Centralizator!AA52,"")</f>
        <v/>
      </c>
      <c r="AC52" s="94" t="str">
        <f>IF(Centralizator!$U52=$A$1,Centralizator!AB52,"")</f>
        <v/>
      </c>
    </row>
    <row r="53" spans="1:29" hidden="1" x14ac:dyDescent="0.2">
      <c r="A53" s="93" t="str">
        <f t="shared" si="0"/>
        <v/>
      </c>
      <c r="B53" s="93">
        <f t="shared" si="1"/>
        <v>11</v>
      </c>
      <c r="C53" s="93">
        <v>45</v>
      </c>
      <c r="D53" s="93" t="str">
        <f>IF(Centralizator!$U53=$A$1,Centralizator!A53,"")</f>
        <v/>
      </c>
      <c r="E53" s="93" t="str">
        <f>IF(Centralizator!$U53=$A$1,Centralizator!B53,"")</f>
        <v/>
      </c>
      <c r="F53" s="93" t="str">
        <f>IF(Centralizator!$U53=$A$1,Centralizator!C53,"")</f>
        <v/>
      </c>
      <c r="G53" s="100" t="str">
        <f>IF(Centralizator!$U53=$A$1,Centralizator!D53,"")</f>
        <v/>
      </c>
      <c r="H53" s="100" t="str">
        <f>IF(Centralizator!$U53=$A$1,Centralizator!E53,"")</f>
        <v/>
      </c>
      <c r="I53" s="100" t="str">
        <f>IF(Centralizator!$U53=$A$1,Centralizator!F53,"")</f>
        <v/>
      </c>
      <c r="J53" s="100" t="str">
        <f>IF(Centralizator!$U53=$A$1,Centralizator!G53,"")</f>
        <v/>
      </c>
      <c r="K53" s="100" t="str">
        <f>IF(Centralizator!$U53=$A$1,Centralizator!H53,"")</f>
        <v/>
      </c>
      <c r="L53" s="100" t="str">
        <f>IF(Centralizator!$U53=$A$1,Centralizator!J53,"")</f>
        <v/>
      </c>
      <c r="M53" s="100" t="str">
        <f>IF(Centralizator!$U53=$A$1,Centralizator!K53,"")</f>
        <v/>
      </c>
      <c r="N53" s="100" t="str">
        <f>IF(Centralizator!$U53=$A$1,Centralizator!L53,"")</f>
        <v/>
      </c>
      <c r="O53" s="94" t="str">
        <f>IF(Centralizator!$U53=$A$1,Centralizator!N53,"")</f>
        <v/>
      </c>
      <c r="P53" s="94" t="str">
        <f>IF(Centralizator!$U53=$A$1,Centralizator!O53,"")</f>
        <v/>
      </c>
      <c r="Q53" s="94" t="str">
        <f>IF(Centralizator!$U53=$A$1,Centralizator!P53,"")</f>
        <v/>
      </c>
      <c r="R53" s="94" t="str">
        <f>IF(Centralizator!$U53=$A$1,Centralizator!Q53,"")</f>
        <v/>
      </c>
      <c r="S53" s="94" t="str">
        <f>IF(Centralizator!$U53=$A$1,Centralizator!R53,"")</f>
        <v/>
      </c>
      <c r="T53" s="94" t="str">
        <f>IF(Centralizator!$U53=$A$1,Centralizator!S53,"")</f>
        <v/>
      </c>
      <c r="U53" s="94" t="str">
        <f>IF(Centralizator!$U53=$A$1,Centralizator!T53,"")</f>
        <v/>
      </c>
      <c r="V53" s="94" t="str">
        <f>IF(Centralizator!$U53=$A$1,Centralizator!U53,"")</f>
        <v/>
      </c>
      <c r="W53" s="94" t="str">
        <f>IF(Centralizator!$U53=$A$1,Centralizator!V53,"")</f>
        <v/>
      </c>
      <c r="X53" s="94" t="str">
        <f>IF(Centralizator!$U53=$A$1,Centralizator!W53,"")</f>
        <v/>
      </c>
      <c r="Y53" s="94" t="str">
        <f>IF(Centralizator!$U53=$A$1,Centralizator!X53,"")</f>
        <v/>
      </c>
      <c r="Z53" s="94" t="str">
        <f>IF(Centralizator!$U53=$A$1,Centralizator!Y53,"")</f>
        <v/>
      </c>
      <c r="AA53" s="94" t="str">
        <f>IF(Centralizator!$U53=$A$1,Centralizator!Z53,"")</f>
        <v/>
      </c>
      <c r="AB53" s="94" t="str">
        <f>IF(Centralizator!$U53=$A$1,Centralizator!AA53,"")</f>
        <v/>
      </c>
      <c r="AC53" s="94" t="str">
        <f>IF(Centralizator!$U53=$A$1,Centralizator!AB53,"")</f>
        <v/>
      </c>
    </row>
    <row r="54" spans="1:29" hidden="1" x14ac:dyDescent="0.2">
      <c r="A54" s="93" t="str">
        <f t="shared" si="0"/>
        <v/>
      </c>
      <c r="B54" s="93">
        <f t="shared" si="1"/>
        <v>11</v>
      </c>
      <c r="C54" s="93">
        <v>46</v>
      </c>
      <c r="D54" s="93" t="str">
        <f>IF(Centralizator!$U54=$A$1,Centralizator!A54,"")</f>
        <v/>
      </c>
      <c r="E54" s="93" t="str">
        <f>IF(Centralizator!$U54=$A$1,Centralizator!B54,"")</f>
        <v/>
      </c>
      <c r="F54" s="93" t="str">
        <f>IF(Centralizator!$U54=$A$1,Centralizator!C54,"")</f>
        <v/>
      </c>
      <c r="G54" s="100" t="str">
        <f>IF(Centralizator!$U54=$A$1,Centralizator!D54,"")</f>
        <v/>
      </c>
      <c r="H54" s="100" t="str">
        <f>IF(Centralizator!$U54=$A$1,Centralizator!E54,"")</f>
        <v/>
      </c>
      <c r="I54" s="100" t="str">
        <f>IF(Centralizator!$U54=$A$1,Centralizator!F54,"")</f>
        <v/>
      </c>
      <c r="J54" s="100" t="str">
        <f>IF(Centralizator!$U54=$A$1,Centralizator!G54,"")</f>
        <v/>
      </c>
      <c r="K54" s="100" t="str">
        <f>IF(Centralizator!$U54=$A$1,Centralizator!H54,"")</f>
        <v/>
      </c>
      <c r="L54" s="100" t="str">
        <f>IF(Centralizator!$U54=$A$1,Centralizator!J54,"")</f>
        <v/>
      </c>
      <c r="M54" s="100" t="str">
        <f>IF(Centralizator!$U54=$A$1,Centralizator!K54,"")</f>
        <v/>
      </c>
      <c r="N54" s="100" t="str">
        <f>IF(Centralizator!$U54=$A$1,Centralizator!L54,"")</f>
        <v/>
      </c>
      <c r="O54" s="94" t="str">
        <f>IF(Centralizator!$U54=$A$1,Centralizator!N54,"")</f>
        <v/>
      </c>
      <c r="P54" s="94" t="str">
        <f>IF(Centralizator!$U54=$A$1,Centralizator!O54,"")</f>
        <v/>
      </c>
      <c r="Q54" s="94" t="str">
        <f>IF(Centralizator!$U54=$A$1,Centralizator!P54,"")</f>
        <v/>
      </c>
      <c r="R54" s="94" t="str">
        <f>IF(Centralizator!$U54=$A$1,Centralizator!Q54,"")</f>
        <v/>
      </c>
      <c r="S54" s="94" t="str">
        <f>IF(Centralizator!$U54=$A$1,Centralizator!R54,"")</f>
        <v/>
      </c>
      <c r="T54" s="94" t="str">
        <f>IF(Centralizator!$U54=$A$1,Centralizator!S54,"")</f>
        <v/>
      </c>
      <c r="U54" s="94" t="str">
        <f>IF(Centralizator!$U54=$A$1,Centralizator!T54,"")</f>
        <v/>
      </c>
      <c r="V54" s="94" t="str">
        <f>IF(Centralizator!$U54=$A$1,Centralizator!U54,"")</f>
        <v/>
      </c>
      <c r="W54" s="94" t="str">
        <f>IF(Centralizator!$U54=$A$1,Centralizator!V54,"")</f>
        <v/>
      </c>
      <c r="X54" s="94" t="str">
        <f>IF(Centralizator!$U54=$A$1,Centralizator!W54,"")</f>
        <v/>
      </c>
      <c r="Y54" s="94" t="str">
        <f>IF(Centralizator!$U54=$A$1,Centralizator!X54,"")</f>
        <v/>
      </c>
      <c r="Z54" s="94" t="str">
        <f>IF(Centralizator!$U54=$A$1,Centralizator!Y54,"")</f>
        <v/>
      </c>
      <c r="AA54" s="94" t="str">
        <f>IF(Centralizator!$U54=$A$1,Centralizator!Z54,"")</f>
        <v/>
      </c>
      <c r="AB54" s="94" t="str">
        <f>IF(Centralizator!$U54=$A$1,Centralizator!AA54,"")</f>
        <v/>
      </c>
      <c r="AC54" s="94" t="str">
        <f>IF(Centralizator!$U54=$A$1,Centralizator!AB54,"")</f>
        <v/>
      </c>
    </row>
    <row r="55" spans="1:29" hidden="1" x14ac:dyDescent="0.2">
      <c r="A55" s="93" t="str">
        <f t="shared" si="0"/>
        <v/>
      </c>
      <c r="B55" s="93">
        <f t="shared" si="1"/>
        <v>11</v>
      </c>
      <c r="C55" s="93">
        <v>47</v>
      </c>
      <c r="D55" s="93" t="str">
        <f>IF(Centralizator!$U55=$A$1,Centralizator!A55,"")</f>
        <v/>
      </c>
      <c r="E55" s="93" t="str">
        <f>IF(Centralizator!$U55=$A$1,Centralizator!B55,"")</f>
        <v/>
      </c>
      <c r="F55" s="93" t="str">
        <f>IF(Centralizator!$U55=$A$1,Centralizator!C55,"")</f>
        <v/>
      </c>
      <c r="G55" s="100" t="str">
        <f>IF(Centralizator!$U55=$A$1,Centralizator!D55,"")</f>
        <v/>
      </c>
      <c r="H55" s="100" t="str">
        <f>IF(Centralizator!$U55=$A$1,Centralizator!E55,"")</f>
        <v/>
      </c>
      <c r="I55" s="100" t="str">
        <f>IF(Centralizator!$U55=$A$1,Centralizator!F55,"")</f>
        <v/>
      </c>
      <c r="J55" s="100" t="str">
        <f>IF(Centralizator!$U55=$A$1,Centralizator!G55,"")</f>
        <v/>
      </c>
      <c r="K55" s="100" t="str">
        <f>IF(Centralizator!$U55=$A$1,Centralizator!H55,"")</f>
        <v/>
      </c>
      <c r="L55" s="100" t="str">
        <f>IF(Centralizator!$U55=$A$1,Centralizator!J55,"")</f>
        <v/>
      </c>
      <c r="M55" s="100" t="str">
        <f>IF(Centralizator!$U55=$A$1,Centralizator!K55,"")</f>
        <v/>
      </c>
      <c r="N55" s="100" t="str">
        <f>IF(Centralizator!$U55=$A$1,Centralizator!L55,"")</f>
        <v/>
      </c>
      <c r="O55" s="94" t="str">
        <f>IF(Centralizator!$U55=$A$1,Centralizator!N55,"")</f>
        <v/>
      </c>
      <c r="P55" s="94" t="str">
        <f>IF(Centralizator!$U55=$A$1,Centralizator!O55,"")</f>
        <v/>
      </c>
      <c r="Q55" s="94" t="str">
        <f>IF(Centralizator!$U55=$A$1,Centralizator!P55,"")</f>
        <v/>
      </c>
      <c r="R55" s="94" t="str">
        <f>IF(Centralizator!$U55=$A$1,Centralizator!Q55,"")</f>
        <v/>
      </c>
      <c r="S55" s="94" t="str">
        <f>IF(Centralizator!$U55=$A$1,Centralizator!R55,"")</f>
        <v/>
      </c>
      <c r="T55" s="94" t="str">
        <f>IF(Centralizator!$U55=$A$1,Centralizator!S55,"")</f>
        <v/>
      </c>
      <c r="U55" s="94" t="str">
        <f>IF(Centralizator!$U55=$A$1,Centralizator!T55,"")</f>
        <v/>
      </c>
      <c r="V55" s="94" t="str">
        <f>IF(Centralizator!$U55=$A$1,Centralizator!U55,"")</f>
        <v/>
      </c>
      <c r="W55" s="94" t="str">
        <f>IF(Centralizator!$U55=$A$1,Centralizator!V55,"")</f>
        <v/>
      </c>
      <c r="X55" s="94" t="str">
        <f>IF(Centralizator!$U55=$A$1,Centralizator!W55,"")</f>
        <v/>
      </c>
      <c r="Y55" s="94" t="str">
        <f>IF(Centralizator!$U55=$A$1,Centralizator!X55,"")</f>
        <v/>
      </c>
      <c r="Z55" s="94" t="str">
        <f>IF(Centralizator!$U55=$A$1,Centralizator!Y55,"")</f>
        <v/>
      </c>
      <c r="AA55" s="94" t="str">
        <f>IF(Centralizator!$U55=$A$1,Centralizator!Z55,"")</f>
        <v/>
      </c>
      <c r="AB55" s="94" t="str">
        <f>IF(Centralizator!$U55=$A$1,Centralizator!AA55,"")</f>
        <v/>
      </c>
      <c r="AC55" s="94" t="str">
        <f>IF(Centralizator!$U55=$A$1,Centralizator!AB55,"")</f>
        <v/>
      </c>
    </row>
    <row r="56" spans="1:29" hidden="1" x14ac:dyDescent="0.2">
      <c r="A56" s="93" t="str">
        <f t="shared" si="0"/>
        <v/>
      </c>
      <c r="B56" s="93">
        <f t="shared" si="1"/>
        <v>11</v>
      </c>
      <c r="C56" s="93">
        <v>48</v>
      </c>
      <c r="D56" s="93" t="str">
        <f>IF(Centralizator!$U56=$A$1,Centralizator!A56,"")</f>
        <v/>
      </c>
      <c r="E56" s="93" t="str">
        <f>IF(Centralizator!$U56=$A$1,Centralizator!B56,"")</f>
        <v/>
      </c>
      <c r="F56" s="93" t="str">
        <f>IF(Centralizator!$U56=$A$1,Centralizator!C56,"")</f>
        <v/>
      </c>
      <c r="G56" s="100" t="str">
        <f>IF(Centralizator!$U56=$A$1,Centralizator!D56,"")</f>
        <v/>
      </c>
      <c r="H56" s="100" t="str">
        <f>IF(Centralizator!$U56=$A$1,Centralizator!E56,"")</f>
        <v/>
      </c>
      <c r="I56" s="100" t="str">
        <f>IF(Centralizator!$U56=$A$1,Centralizator!F56,"")</f>
        <v/>
      </c>
      <c r="J56" s="100" t="str">
        <f>IF(Centralizator!$U56=$A$1,Centralizator!G56,"")</f>
        <v/>
      </c>
      <c r="K56" s="100" t="str">
        <f>IF(Centralizator!$U56=$A$1,Centralizator!H56,"")</f>
        <v/>
      </c>
      <c r="L56" s="100" t="str">
        <f>IF(Centralizator!$U56=$A$1,Centralizator!J56,"")</f>
        <v/>
      </c>
      <c r="M56" s="100" t="str">
        <f>IF(Centralizator!$U56=$A$1,Centralizator!K56,"")</f>
        <v/>
      </c>
      <c r="N56" s="100" t="str">
        <f>IF(Centralizator!$U56=$A$1,Centralizator!L56,"")</f>
        <v/>
      </c>
      <c r="O56" s="94" t="str">
        <f>IF(Centralizator!$U56=$A$1,Centralizator!N56,"")</f>
        <v/>
      </c>
      <c r="P56" s="94" t="str">
        <f>IF(Centralizator!$U56=$A$1,Centralizator!O56,"")</f>
        <v/>
      </c>
      <c r="Q56" s="94" t="str">
        <f>IF(Centralizator!$U56=$A$1,Centralizator!P56,"")</f>
        <v/>
      </c>
      <c r="R56" s="94" t="str">
        <f>IF(Centralizator!$U56=$A$1,Centralizator!Q56,"")</f>
        <v/>
      </c>
      <c r="S56" s="94" t="str">
        <f>IF(Centralizator!$U56=$A$1,Centralizator!R56,"")</f>
        <v/>
      </c>
      <c r="T56" s="94" t="str">
        <f>IF(Centralizator!$U56=$A$1,Centralizator!S56,"")</f>
        <v/>
      </c>
      <c r="U56" s="94" t="str">
        <f>IF(Centralizator!$U56=$A$1,Centralizator!T56,"")</f>
        <v/>
      </c>
      <c r="V56" s="94" t="str">
        <f>IF(Centralizator!$U56=$A$1,Centralizator!U56,"")</f>
        <v/>
      </c>
      <c r="W56" s="94" t="str">
        <f>IF(Centralizator!$U56=$A$1,Centralizator!V56,"")</f>
        <v/>
      </c>
      <c r="X56" s="94" t="str">
        <f>IF(Centralizator!$U56=$A$1,Centralizator!W56,"")</f>
        <v/>
      </c>
      <c r="Y56" s="94" t="str">
        <f>IF(Centralizator!$U56=$A$1,Centralizator!X56,"")</f>
        <v/>
      </c>
      <c r="Z56" s="94" t="str">
        <f>IF(Centralizator!$U56=$A$1,Centralizator!Y56,"")</f>
        <v/>
      </c>
      <c r="AA56" s="94" t="str">
        <f>IF(Centralizator!$U56=$A$1,Centralizator!Z56,"")</f>
        <v/>
      </c>
      <c r="AB56" s="94" t="str">
        <f>IF(Centralizator!$U56=$A$1,Centralizator!AA56,"")</f>
        <v/>
      </c>
      <c r="AC56" s="94" t="str">
        <f>IF(Centralizator!$U56=$A$1,Centralizator!AB56,"")</f>
        <v/>
      </c>
    </row>
    <row r="57" spans="1:29" hidden="1" x14ac:dyDescent="0.2">
      <c r="A57" s="93" t="str">
        <f t="shared" si="0"/>
        <v/>
      </c>
      <c r="B57" s="93">
        <f t="shared" si="1"/>
        <v>11</v>
      </c>
      <c r="C57" s="93">
        <v>49</v>
      </c>
      <c r="D57" s="93" t="str">
        <f>IF(Centralizator!$U57=$A$1,Centralizator!A57,"")</f>
        <v/>
      </c>
      <c r="E57" s="93" t="str">
        <f>IF(Centralizator!$U57=$A$1,Centralizator!B57,"")</f>
        <v/>
      </c>
      <c r="F57" s="93" t="str">
        <f>IF(Centralizator!$U57=$A$1,Centralizator!C57,"")</f>
        <v/>
      </c>
      <c r="G57" s="100" t="str">
        <f>IF(Centralizator!$U57=$A$1,Centralizator!D57,"")</f>
        <v/>
      </c>
      <c r="H57" s="100" t="str">
        <f>IF(Centralizator!$U57=$A$1,Centralizator!E57,"")</f>
        <v/>
      </c>
      <c r="I57" s="100" t="str">
        <f>IF(Centralizator!$U57=$A$1,Centralizator!F57,"")</f>
        <v/>
      </c>
      <c r="J57" s="100" t="str">
        <f>IF(Centralizator!$U57=$A$1,Centralizator!G57,"")</f>
        <v/>
      </c>
      <c r="K57" s="100" t="str">
        <f>IF(Centralizator!$U57=$A$1,Centralizator!H57,"")</f>
        <v/>
      </c>
      <c r="L57" s="100" t="str">
        <f>IF(Centralizator!$U57=$A$1,Centralizator!J57,"")</f>
        <v/>
      </c>
      <c r="M57" s="100" t="str">
        <f>IF(Centralizator!$U57=$A$1,Centralizator!K57,"")</f>
        <v/>
      </c>
      <c r="N57" s="100" t="str">
        <f>IF(Centralizator!$U57=$A$1,Centralizator!L57,"")</f>
        <v/>
      </c>
      <c r="O57" s="94" t="str">
        <f>IF(Centralizator!$U57=$A$1,Centralizator!N57,"")</f>
        <v/>
      </c>
      <c r="P57" s="94" t="str">
        <f>IF(Centralizator!$U57=$A$1,Centralizator!O57,"")</f>
        <v/>
      </c>
      <c r="Q57" s="94" t="str">
        <f>IF(Centralizator!$U57=$A$1,Centralizator!P57,"")</f>
        <v/>
      </c>
      <c r="R57" s="94" t="str">
        <f>IF(Centralizator!$U57=$A$1,Centralizator!Q57,"")</f>
        <v/>
      </c>
      <c r="S57" s="94" t="str">
        <f>IF(Centralizator!$U57=$A$1,Centralizator!R57,"")</f>
        <v/>
      </c>
      <c r="T57" s="94" t="str">
        <f>IF(Centralizator!$U57=$A$1,Centralizator!S57,"")</f>
        <v/>
      </c>
      <c r="U57" s="94" t="str">
        <f>IF(Centralizator!$U57=$A$1,Centralizator!T57,"")</f>
        <v/>
      </c>
      <c r="V57" s="94" t="str">
        <f>IF(Centralizator!$U57=$A$1,Centralizator!U57,"")</f>
        <v/>
      </c>
      <c r="W57" s="94" t="str">
        <f>IF(Centralizator!$U57=$A$1,Centralizator!V57,"")</f>
        <v/>
      </c>
      <c r="X57" s="94" t="str">
        <f>IF(Centralizator!$U57=$A$1,Centralizator!W57,"")</f>
        <v/>
      </c>
      <c r="Y57" s="94" t="str">
        <f>IF(Centralizator!$U57=$A$1,Centralizator!X57,"")</f>
        <v/>
      </c>
      <c r="Z57" s="94" t="str">
        <f>IF(Centralizator!$U57=$A$1,Centralizator!Y57,"")</f>
        <v/>
      </c>
      <c r="AA57" s="94" t="str">
        <f>IF(Centralizator!$U57=$A$1,Centralizator!Z57,"")</f>
        <v/>
      </c>
      <c r="AB57" s="94" t="str">
        <f>IF(Centralizator!$U57=$A$1,Centralizator!AA57,"")</f>
        <v/>
      </c>
      <c r="AC57" s="94" t="str">
        <f>IF(Centralizator!$U57=$A$1,Centralizator!AB57,"")</f>
        <v/>
      </c>
    </row>
    <row r="58" spans="1:29" hidden="1" x14ac:dyDescent="0.2">
      <c r="A58" s="93" t="str">
        <f t="shared" si="0"/>
        <v/>
      </c>
      <c r="B58" s="93">
        <f t="shared" si="1"/>
        <v>11</v>
      </c>
      <c r="C58" s="93">
        <v>50</v>
      </c>
      <c r="D58" s="93" t="str">
        <f>IF(Centralizator!$U58=$A$1,Centralizator!A58,"")</f>
        <v/>
      </c>
      <c r="E58" s="93" t="str">
        <f>IF(Centralizator!$U58=$A$1,Centralizator!B58,"")</f>
        <v/>
      </c>
      <c r="F58" s="93" t="str">
        <f>IF(Centralizator!$U58=$A$1,Centralizator!C58,"")</f>
        <v/>
      </c>
      <c r="G58" s="100" t="str">
        <f>IF(Centralizator!$U58=$A$1,Centralizator!D58,"")</f>
        <v/>
      </c>
      <c r="H58" s="100" t="str">
        <f>IF(Centralizator!$U58=$A$1,Centralizator!E58,"")</f>
        <v/>
      </c>
      <c r="I58" s="100" t="str">
        <f>IF(Centralizator!$U58=$A$1,Centralizator!F58,"")</f>
        <v/>
      </c>
      <c r="J58" s="100" t="str">
        <f>IF(Centralizator!$U58=$A$1,Centralizator!G58,"")</f>
        <v/>
      </c>
      <c r="K58" s="100" t="str">
        <f>IF(Centralizator!$U58=$A$1,Centralizator!H58,"")</f>
        <v/>
      </c>
      <c r="L58" s="100" t="str">
        <f>IF(Centralizator!$U58=$A$1,Centralizator!J58,"")</f>
        <v/>
      </c>
      <c r="M58" s="100" t="str">
        <f>IF(Centralizator!$U58=$A$1,Centralizator!K58,"")</f>
        <v/>
      </c>
      <c r="N58" s="100" t="str">
        <f>IF(Centralizator!$U58=$A$1,Centralizator!L58,"")</f>
        <v/>
      </c>
      <c r="O58" s="94" t="str">
        <f>IF(Centralizator!$U58=$A$1,Centralizator!N58,"")</f>
        <v/>
      </c>
      <c r="P58" s="94" t="str">
        <f>IF(Centralizator!$U58=$A$1,Centralizator!O58,"")</f>
        <v/>
      </c>
      <c r="Q58" s="94" t="str">
        <f>IF(Centralizator!$U58=$A$1,Centralizator!P58,"")</f>
        <v/>
      </c>
      <c r="R58" s="94" t="str">
        <f>IF(Centralizator!$U58=$A$1,Centralizator!Q58,"")</f>
        <v/>
      </c>
      <c r="S58" s="94" t="str">
        <f>IF(Centralizator!$U58=$A$1,Centralizator!R58,"")</f>
        <v/>
      </c>
      <c r="T58" s="94" t="str">
        <f>IF(Centralizator!$U58=$A$1,Centralizator!S58,"")</f>
        <v/>
      </c>
      <c r="U58" s="94" t="str">
        <f>IF(Centralizator!$U58=$A$1,Centralizator!T58,"")</f>
        <v/>
      </c>
      <c r="V58" s="94" t="str">
        <f>IF(Centralizator!$U58=$A$1,Centralizator!U58,"")</f>
        <v/>
      </c>
      <c r="W58" s="94" t="str">
        <f>IF(Centralizator!$U58=$A$1,Centralizator!V58,"")</f>
        <v/>
      </c>
      <c r="X58" s="94" t="str">
        <f>IF(Centralizator!$U58=$A$1,Centralizator!W58,"")</f>
        <v/>
      </c>
      <c r="Y58" s="94" t="str">
        <f>IF(Centralizator!$U58=$A$1,Centralizator!X58,"")</f>
        <v/>
      </c>
      <c r="Z58" s="94" t="str">
        <f>IF(Centralizator!$U58=$A$1,Centralizator!Y58,"")</f>
        <v/>
      </c>
      <c r="AA58" s="94" t="str">
        <f>IF(Centralizator!$U58=$A$1,Centralizator!Z58,"")</f>
        <v/>
      </c>
      <c r="AB58" s="94" t="str">
        <f>IF(Centralizator!$U58=$A$1,Centralizator!AA58,"")</f>
        <v/>
      </c>
      <c r="AC58" s="94" t="str">
        <f>IF(Centralizator!$U58=$A$1,Centralizator!AB58,"")</f>
        <v/>
      </c>
    </row>
    <row r="59" spans="1:29" hidden="1" x14ac:dyDescent="0.2">
      <c r="A59" s="93" t="str">
        <f t="shared" si="0"/>
        <v/>
      </c>
      <c r="B59" s="93">
        <f t="shared" si="1"/>
        <v>11</v>
      </c>
      <c r="C59" s="93">
        <v>51</v>
      </c>
      <c r="D59" s="93" t="str">
        <f>IF(Centralizator!$U59=$A$1,Centralizator!A59,"")</f>
        <v/>
      </c>
      <c r="E59" s="93" t="str">
        <f>IF(Centralizator!$U59=$A$1,Centralizator!B59,"")</f>
        <v/>
      </c>
      <c r="F59" s="93" t="str">
        <f>IF(Centralizator!$U59=$A$1,Centralizator!C59,"")</f>
        <v/>
      </c>
      <c r="G59" s="100" t="str">
        <f>IF(Centralizator!$U59=$A$1,Centralizator!D59,"")</f>
        <v/>
      </c>
      <c r="H59" s="100" t="str">
        <f>IF(Centralizator!$U59=$A$1,Centralizator!E59,"")</f>
        <v/>
      </c>
      <c r="I59" s="100" t="str">
        <f>IF(Centralizator!$U59=$A$1,Centralizator!F59,"")</f>
        <v/>
      </c>
      <c r="J59" s="100" t="str">
        <f>IF(Centralizator!$U59=$A$1,Centralizator!G59,"")</f>
        <v/>
      </c>
      <c r="K59" s="100" t="str">
        <f>IF(Centralizator!$U59=$A$1,Centralizator!H59,"")</f>
        <v/>
      </c>
      <c r="L59" s="100" t="str">
        <f>IF(Centralizator!$U59=$A$1,Centralizator!J59,"")</f>
        <v/>
      </c>
      <c r="M59" s="100" t="str">
        <f>IF(Centralizator!$U59=$A$1,Centralizator!K59,"")</f>
        <v/>
      </c>
      <c r="N59" s="100" t="str">
        <f>IF(Centralizator!$U59=$A$1,Centralizator!L59,"")</f>
        <v/>
      </c>
      <c r="O59" s="94" t="str">
        <f>IF(Centralizator!$U59=$A$1,Centralizator!N59,"")</f>
        <v/>
      </c>
      <c r="P59" s="94" t="str">
        <f>IF(Centralizator!$U59=$A$1,Centralizator!O59,"")</f>
        <v/>
      </c>
      <c r="Q59" s="94" t="str">
        <f>IF(Centralizator!$U59=$A$1,Centralizator!P59,"")</f>
        <v/>
      </c>
      <c r="R59" s="94" t="str">
        <f>IF(Centralizator!$U59=$A$1,Centralizator!Q59,"")</f>
        <v/>
      </c>
      <c r="S59" s="94" t="str">
        <f>IF(Centralizator!$U59=$A$1,Centralizator!R59,"")</f>
        <v/>
      </c>
      <c r="T59" s="94" t="str">
        <f>IF(Centralizator!$U59=$A$1,Centralizator!S59,"")</f>
        <v/>
      </c>
      <c r="U59" s="94" t="str">
        <f>IF(Centralizator!$U59=$A$1,Centralizator!T59,"")</f>
        <v/>
      </c>
      <c r="V59" s="94" t="str">
        <f>IF(Centralizator!$U59=$A$1,Centralizator!U59,"")</f>
        <v/>
      </c>
      <c r="W59" s="94" t="str">
        <f>IF(Centralizator!$U59=$A$1,Centralizator!V59,"")</f>
        <v/>
      </c>
      <c r="X59" s="94" t="str">
        <f>IF(Centralizator!$U59=$A$1,Centralizator!W59,"")</f>
        <v/>
      </c>
      <c r="Y59" s="94" t="str">
        <f>IF(Centralizator!$U59=$A$1,Centralizator!X59,"")</f>
        <v/>
      </c>
      <c r="Z59" s="94" t="str">
        <f>IF(Centralizator!$U59=$A$1,Centralizator!Y59,"")</f>
        <v/>
      </c>
      <c r="AA59" s="94" t="str">
        <f>IF(Centralizator!$U59=$A$1,Centralizator!Z59,"")</f>
        <v/>
      </c>
      <c r="AB59" s="94" t="str">
        <f>IF(Centralizator!$U59=$A$1,Centralizator!AA59,"")</f>
        <v/>
      </c>
      <c r="AC59" s="94" t="str">
        <f>IF(Centralizator!$U59=$A$1,Centralizator!AB59,"")</f>
        <v/>
      </c>
    </row>
    <row r="60" spans="1:29" hidden="1" x14ac:dyDescent="0.2">
      <c r="A60" s="93" t="str">
        <f t="shared" si="0"/>
        <v/>
      </c>
      <c r="B60" s="93">
        <f t="shared" si="1"/>
        <v>11</v>
      </c>
      <c r="C60" s="93">
        <v>52</v>
      </c>
      <c r="D60" s="93" t="str">
        <f>IF(Centralizator!$U60=$A$1,Centralizator!A60,"")</f>
        <v/>
      </c>
      <c r="E60" s="93" t="str">
        <f>IF(Centralizator!$U60=$A$1,Centralizator!B60,"")</f>
        <v/>
      </c>
      <c r="F60" s="93" t="str">
        <f>IF(Centralizator!$U60=$A$1,Centralizator!C60,"")</f>
        <v/>
      </c>
      <c r="G60" s="100" t="str">
        <f>IF(Centralizator!$U60=$A$1,Centralizator!D60,"")</f>
        <v/>
      </c>
      <c r="H60" s="100" t="str">
        <f>IF(Centralizator!$U60=$A$1,Centralizator!E60,"")</f>
        <v/>
      </c>
      <c r="I60" s="100" t="str">
        <f>IF(Centralizator!$U60=$A$1,Centralizator!F60,"")</f>
        <v/>
      </c>
      <c r="J60" s="100" t="str">
        <f>IF(Centralizator!$U60=$A$1,Centralizator!G60,"")</f>
        <v/>
      </c>
      <c r="K60" s="100" t="str">
        <f>IF(Centralizator!$U60=$A$1,Centralizator!H60,"")</f>
        <v/>
      </c>
      <c r="L60" s="100" t="str">
        <f>IF(Centralizator!$U60=$A$1,Centralizator!J60,"")</f>
        <v/>
      </c>
      <c r="M60" s="100" t="str">
        <f>IF(Centralizator!$U60=$A$1,Centralizator!K60,"")</f>
        <v/>
      </c>
      <c r="N60" s="100" t="str">
        <f>IF(Centralizator!$U60=$A$1,Centralizator!L60,"")</f>
        <v/>
      </c>
      <c r="O60" s="94" t="str">
        <f>IF(Centralizator!$U60=$A$1,Centralizator!N60,"")</f>
        <v/>
      </c>
      <c r="P60" s="94" t="str">
        <f>IF(Centralizator!$U60=$A$1,Centralizator!O60,"")</f>
        <v/>
      </c>
      <c r="Q60" s="94" t="str">
        <f>IF(Centralizator!$U60=$A$1,Centralizator!P60,"")</f>
        <v/>
      </c>
      <c r="R60" s="94" t="str">
        <f>IF(Centralizator!$U60=$A$1,Centralizator!Q60,"")</f>
        <v/>
      </c>
      <c r="S60" s="94" t="str">
        <f>IF(Centralizator!$U60=$A$1,Centralizator!R60,"")</f>
        <v/>
      </c>
      <c r="T60" s="94" t="str">
        <f>IF(Centralizator!$U60=$A$1,Centralizator!S60,"")</f>
        <v/>
      </c>
      <c r="U60" s="94" t="str">
        <f>IF(Centralizator!$U60=$A$1,Centralizator!T60,"")</f>
        <v/>
      </c>
      <c r="V60" s="94" t="str">
        <f>IF(Centralizator!$U60=$A$1,Centralizator!U60,"")</f>
        <v/>
      </c>
      <c r="W60" s="94" t="str">
        <f>IF(Centralizator!$U60=$A$1,Centralizator!V60,"")</f>
        <v/>
      </c>
      <c r="X60" s="94" t="str">
        <f>IF(Centralizator!$U60=$A$1,Centralizator!W60,"")</f>
        <v/>
      </c>
      <c r="Y60" s="94" t="str">
        <f>IF(Centralizator!$U60=$A$1,Centralizator!X60,"")</f>
        <v/>
      </c>
      <c r="Z60" s="94" t="str">
        <f>IF(Centralizator!$U60=$A$1,Centralizator!Y60,"")</f>
        <v/>
      </c>
      <c r="AA60" s="94" t="str">
        <f>IF(Centralizator!$U60=$A$1,Centralizator!Z60,"")</f>
        <v/>
      </c>
      <c r="AB60" s="94" t="str">
        <f>IF(Centralizator!$U60=$A$1,Centralizator!AA60,"")</f>
        <v/>
      </c>
      <c r="AC60" s="94" t="str">
        <f>IF(Centralizator!$U60=$A$1,Centralizator!AB60,"")</f>
        <v/>
      </c>
    </row>
    <row r="61" spans="1:29" hidden="1" x14ac:dyDescent="0.2">
      <c r="A61" s="93" t="str">
        <f t="shared" si="0"/>
        <v/>
      </c>
      <c r="B61" s="93">
        <f t="shared" si="1"/>
        <v>11</v>
      </c>
      <c r="C61" s="93">
        <v>53</v>
      </c>
      <c r="D61" s="93" t="str">
        <f>IF(Centralizator!$U61=$A$1,Centralizator!A61,"")</f>
        <v/>
      </c>
      <c r="E61" s="93" t="str">
        <f>IF(Centralizator!$U61=$A$1,Centralizator!B61,"")</f>
        <v/>
      </c>
      <c r="F61" s="93" t="str">
        <f>IF(Centralizator!$U61=$A$1,Centralizator!C61,"")</f>
        <v/>
      </c>
      <c r="G61" s="100" t="str">
        <f>IF(Centralizator!$U61=$A$1,Centralizator!D61,"")</f>
        <v/>
      </c>
      <c r="H61" s="100" t="str">
        <f>IF(Centralizator!$U61=$A$1,Centralizator!E61,"")</f>
        <v/>
      </c>
      <c r="I61" s="100" t="str">
        <f>IF(Centralizator!$U61=$A$1,Centralizator!F61,"")</f>
        <v/>
      </c>
      <c r="J61" s="100" t="str">
        <f>IF(Centralizator!$U61=$A$1,Centralizator!G61,"")</f>
        <v/>
      </c>
      <c r="K61" s="100" t="str">
        <f>IF(Centralizator!$U61=$A$1,Centralizator!H61,"")</f>
        <v/>
      </c>
      <c r="L61" s="100" t="str">
        <f>IF(Centralizator!$U61=$A$1,Centralizator!J61,"")</f>
        <v/>
      </c>
      <c r="M61" s="100" t="str">
        <f>IF(Centralizator!$U61=$A$1,Centralizator!K61,"")</f>
        <v/>
      </c>
      <c r="N61" s="100" t="str">
        <f>IF(Centralizator!$U61=$A$1,Centralizator!L61,"")</f>
        <v/>
      </c>
      <c r="O61" s="94" t="str">
        <f>IF(Centralizator!$U61=$A$1,Centralizator!N61,"")</f>
        <v/>
      </c>
      <c r="P61" s="94" t="str">
        <f>IF(Centralizator!$U61=$A$1,Centralizator!O61,"")</f>
        <v/>
      </c>
      <c r="Q61" s="94" t="str">
        <f>IF(Centralizator!$U61=$A$1,Centralizator!P61,"")</f>
        <v/>
      </c>
      <c r="R61" s="94" t="str">
        <f>IF(Centralizator!$U61=$A$1,Centralizator!Q61,"")</f>
        <v/>
      </c>
      <c r="S61" s="94" t="str">
        <f>IF(Centralizator!$U61=$A$1,Centralizator!R61,"")</f>
        <v/>
      </c>
      <c r="T61" s="94" t="str">
        <f>IF(Centralizator!$U61=$A$1,Centralizator!S61,"")</f>
        <v/>
      </c>
      <c r="U61" s="94" t="str">
        <f>IF(Centralizator!$U61=$A$1,Centralizator!T61,"")</f>
        <v/>
      </c>
      <c r="V61" s="94" t="str">
        <f>IF(Centralizator!$U61=$A$1,Centralizator!U61,"")</f>
        <v/>
      </c>
      <c r="W61" s="94" t="str">
        <f>IF(Centralizator!$U61=$A$1,Centralizator!V61,"")</f>
        <v/>
      </c>
      <c r="X61" s="94" t="str">
        <f>IF(Centralizator!$U61=$A$1,Centralizator!W61,"")</f>
        <v/>
      </c>
      <c r="Y61" s="94" t="str">
        <f>IF(Centralizator!$U61=$A$1,Centralizator!X61,"")</f>
        <v/>
      </c>
      <c r="Z61" s="94" t="str">
        <f>IF(Centralizator!$U61=$A$1,Centralizator!Y61,"")</f>
        <v/>
      </c>
      <c r="AA61" s="94" t="str">
        <f>IF(Centralizator!$U61=$A$1,Centralizator!Z61,"")</f>
        <v/>
      </c>
      <c r="AB61" s="94" t="str">
        <f>IF(Centralizator!$U61=$A$1,Centralizator!AA61,"")</f>
        <v/>
      </c>
      <c r="AC61" s="94" t="str">
        <f>IF(Centralizator!$U61=$A$1,Centralizator!AB61,"")</f>
        <v/>
      </c>
    </row>
    <row r="62" spans="1:29" hidden="1" x14ac:dyDescent="0.2">
      <c r="A62" s="93" t="str">
        <f t="shared" si="0"/>
        <v/>
      </c>
      <c r="B62" s="93">
        <f t="shared" si="1"/>
        <v>11</v>
      </c>
      <c r="C62" s="93">
        <v>54</v>
      </c>
      <c r="D62" s="93" t="str">
        <f>IF(Centralizator!$U62=$A$1,Centralizator!A62,"")</f>
        <v/>
      </c>
      <c r="E62" s="93" t="str">
        <f>IF(Centralizator!$U62=$A$1,Centralizator!B62,"")</f>
        <v/>
      </c>
      <c r="F62" s="93" t="str">
        <f>IF(Centralizator!$U62=$A$1,Centralizator!C62,"")</f>
        <v/>
      </c>
      <c r="G62" s="100" t="str">
        <f>IF(Centralizator!$U62=$A$1,Centralizator!D62,"")</f>
        <v/>
      </c>
      <c r="H62" s="100" t="str">
        <f>IF(Centralizator!$U62=$A$1,Centralizator!E62,"")</f>
        <v/>
      </c>
      <c r="I62" s="100" t="str">
        <f>IF(Centralizator!$U62=$A$1,Centralizator!F62,"")</f>
        <v/>
      </c>
      <c r="J62" s="100" t="str">
        <f>IF(Centralizator!$U62=$A$1,Centralizator!G62,"")</f>
        <v/>
      </c>
      <c r="K62" s="100" t="str">
        <f>IF(Centralizator!$U62=$A$1,Centralizator!H62,"")</f>
        <v/>
      </c>
      <c r="L62" s="100" t="str">
        <f>IF(Centralizator!$U62=$A$1,Centralizator!J62,"")</f>
        <v/>
      </c>
      <c r="M62" s="100" t="str">
        <f>IF(Centralizator!$U62=$A$1,Centralizator!K62,"")</f>
        <v/>
      </c>
      <c r="N62" s="100" t="str">
        <f>IF(Centralizator!$U62=$A$1,Centralizator!L62,"")</f>
        <v/>
      </c>
      <c r="O62" s="94" t="str">
        <f>IF(Centralizator!$U62=$A$1,Centralizator!N62,"")</f>
        <v/>
      </c>
      <c r="P62" s="94" t="str">
        <f>IF(Centralizator!$U62=$A$1,Centralizator!O62,"")</f>
        <v/>
      </c>
      <c r="Q62" s="94" t="str">
        <f>IF(Centralizator!$U62=$A$1,Centralizator!P62,"")</f>
        <v/>
      </c>
      <c r="R62" s="94" t="str">
        <f>IF(Centralizator!$U62=$A$1,Centralizator!Q62,"")</f>
        <v/>
      </c>
      <c r="S62" s="94" t="str">
        <f>IF(Centralizator!$U62=$A$1,Centralizator!R62,"")</f>
        <v/>
      </c>
      <c r="T62" s="94" t="str">
        <f>IF(Centralizator!$U62=$A$1,Centralizator!S62,"")</f>
        <v/>
      </c>
      <c r="U62" s="94" t="str">
        <f>IF(Centralizator!$U62=$A$1,Centralizator!T62,"")</f>
        <v/>
      </c>
      <c r="V62" s="94" t="str">
        <f>IF(Centralizator!$U62=$A$1,Centralizator!U62,"")</f>
        <v/>
      </c>
      <c r="W62" s="94" t="str">
        <f>IF(Centralizator!$U62=$A$1,Centralizator!V62,"")</f>
        <v/>
      </c>
      <c r="X62" s="94" t="str">
        <f>IF(Centralizator!$U62=$A$1,Centralizator!W62,"")</f>
        <v/>
      </c>
      <c r="Y62" s="94" t="str">
        <f>IF(Centralizator!$U62=$A$1,Centralizator!X62,"")</f>
        <v/>
      </c>
      <c r="Z62" s="94" t="str">
        <f>IF(Centralizator!$U62=$A$1,Centralizator!Y62,"")</f>
        <v/>
      </c>
      <c r="AA62" s="94" t="str">
        <f>IF(Centralizator!$U62=$A$1,Centralizator!Z62,"")</f>
        <v/>
      </c>
      <c r="AB62" s="94" t="str">
        <f>IF(Centralizator!$U62=$A$1,Centralizator!AA62,"")</f>
        <v/>
      </c>
      <c r="AC62" s="94" t="str">
        <f>IF(Centralizator!$U62=$A$1,Centralizator!AB62,"")</f>
        <v/>
      </c>
    </row>
    <row r="63" spans="1:29" hidden="1" x14ac:dyDescent="0.2">
      <c r="A63" s="93" t="str">
        <f t="shared" si="0"/>
        <v/>
      </c>
      <c r="B63" s="93">
        <f t="shared" si="1"/>
        <v>11</v>
      </c>
      <c r="C63" s="93">
        <v>55</v>
      </c>
      <c r="D63" s="93" t="str">
        <f>IF(Centralizator!$U63=$A$1,Centralizator!A63,"")</f>
        <v/>
      </c>
      <c r="E63" s="93" t="str">
        <f>IF(Centralizator!$U63=$A$1,Centralizator!B63,"")</f>
        <v/>
      </c>
      <c r="F63" s="93" t="str">
        <f>IF(Centralizator!$U63=$A$1,Centralizator!C63,"")</f>
        <v/>
      </c>
      <c r="G63" s="100" t="str">
        <f>IF(Centralizator!$U63=$A$1,Centralizator!D63,"")</f>
        <v/>
      </c>
      <c r="H63" s="100" t="str">
        <f>IF(Centralizator!$U63=$A$1,Centralizator!E63,"")</f>
        <v/>
      </c>
      <c r="I63" s="100" t="str">
        <f>IF(Centralizator!$U63=$A$1,Centralizator!F63,"")</f>
        <v/>
      </c>
      <c r="J63" s="100" t="str">
        <f>IF(Centralizator!$U63=$A$1,Centralizator!G63,"")</f>
        <v/>
      </c>
      <c r="K63" s="100" t="str">
        <f>IF(Centralizator!$U63=$A$1,Centralizator!H63,"")</f>
        <v/>
      </c>
      <c r="L63" s="100" t="str">
        <f>IF(Centralizator!$U63=$A$1,Centralizator!J63,"")</f>
        <v/>
      </c>
      <c r="M63" s="100" t="str">
        <f>IF(Centralizator!$U63=$A$1,Centralizator!K63,"")</f>
        <v/>
      </c>
      <c r="N63" s="100" t="str">
        <f>IF(Centralizator!$U63=$A$1,Centralizator!L63,"")</f>
        <v/>
      </c>
      <c r="O63" s="94" t="str">
        <f>IF(Centralizator!$U63=$A$1,Centralizator!N63,"")</f>
        <v/>
      </c>
      <c r="P63" s="94" t="str">
        <f>IF(Centralizator!$U63=$A$1,Centralizator!O63,"")</f>
        <v/>
      </c>
      <c r="Q63" s="94" t="str">
        <f>IF(Centralizator!$U63=$A$1,Centralizator!P63,"")</f>
        <v/>
      </c>
      <c r="R63" s="94" t="str">
        <f>IF(Centralizator!$U63=$A$1,Centralizator!Q63,"")</f>
        <v/>
      </c>
      <c r="S63" s="94" t="str">
        <f>IF(Centralizator!$U63=$A$1,Centralizator!R63,"")</f>
        <v/>
      </c>
      <c r="T63" s="94" t="str">
        <f>IF(Centralizator!$U63=$A$1,Centralizator!S63,"")</f>
        <v/>
      </c>
      <c r="U63" s="94" t="str">
        <f>IF(Centralizator!$U63=$A$1,Centralizator!T63,"")</f>
        <v/>
      </c>
      <c r="V63" s="94" t="str">
        <f>IF(Centralizator!$U63=$A$1,Centralizator!U63,"")</f>
        <v/>
      </c>
      <c r="W63" s="94" t="str">
        <f>IF(Centralizator!$U63=$A$1,Centralizator!V63,"")</f>
        <v/>
      </c>
      <c r="X63" s="94" t="str">
        <f>IF(Centralizator!$U63=$A$1,Centralizator!W63,"")</f>
        <v/>
      </c>
      <c r="Y63" s="94" t="str">
        <f>IF(Centralizator!$U63=$A$1,Centralizator!X63,"")</f>
        <v/>
      </c>
      <c r="Z63" s="94" t="str">
        <f>IF(Centralizator!$U63=$A$1,Centralizator!Y63,"")</f>
        <v/>
      </c>
      <c r="AA63" s="94" t="str">
        <f>IF(Centralizator!$U63=$A$1,Centralizator!Z63,"")</f>
        <v/>
      </c>
      <c r="AB63" s="94" t="str">
        <f>IF(Centralizator!$U63=$A$1,Centralizator!AA63,"")</f>
        <v/>
      </c>
      <c r="AC63" s="94" t="str">
        <f>IF(Centralizator!$U63=$A$1,Centralizator!AB63,"")</f>
        <v/>
      </c>
    </row>
    <row r="64" spans="1:29" hidden="1" x14ac:dyDescent="0.2">
      <c r="A64" s="93" t="str">
        <f t="shared" si="0"/>
        <v/>
      </c>
      <c r="B64" s="93">
        <f t="shared" si="1"/>
        <v>11</v>
      </c>
      <c r="C64" s="93">
        <v>56</v>
      </c>
      <c r="D64" s="93" t="str">
        <f>IF(Centralizator!$U64=$A$1,Centralizator!A64,"")</f>
        <v/>
      </c>
      <c r="E64" s="93" t="str">
        <f>IF(Centralizator!$U64=$A$1,Centralizator!B64,"")</f>
        <v/>
      </c>
      <c r="F64" s="93" t="str">
        <f>IF(Centralizator!$U64=$A$1,Centralizator!C64,"")</f>
        <v/>
      </c>
      <c r="G64" s="100" t="str">
        <f>IF(Centralizator!$U64=$A$1,Centralizator!D64,"")</f>
        <v/>
      </c>
      <c r="H64" s="100" t="str">
        <f>IF(Centralizator!$U64=$A$1,Centralizator!E64,"")</f>
        <v/>
      </c>
      <c r="I64" s="100" t="str">
        <f>IF(Centralizator!$U64=$A$1,Centralizator!F64,"")</f>
        <v/>
      </c>
      <c r="J64" s="100" t="str">
        <f>IF(Centralizator!$U64=$A$1,Centralizator!G64,"")</f>
        <v/>
      </c>
      <c r="K64" s="100" t="str">
        <f>IF(Centralizator!$U64=$A$1,Centralizator!H64,"")</f>
        <v/>
      </c>
      <c r="L64" s="100" t="str">
        <f>IF(Centralizator!$U64=$A$1,Centralizator!J64,"")</f>
        <v/>
      </c>
      <c r="M64" s="100" t="str">
        <f>IF(Centralizator!$U64=$A$1,Centralizator!K64,"")</f>
        <v/>
      </c>
      <c r="N64" s="100" t="str">
        <f>IF(Centralizator!$U64=$A$1,Centralizator!L64,"")</f>
        <v/>
      </c>
      <c r="O64" s="94" t="str">
        <f>IF(Centralizator!$U64=$A$1,Centralizator!N64,"")</f>
        <v/>
      </c>
      <c r="P64" s="94" t="str">
        <f>IF(Centralizator!$U64=$A$1,Centralizator!O64,"")</f>
        <v/>
      </c>
      <c r="Q64" s="94" t="str">
        <f>IF(Centralizator!$U64=$A$1,Centralizator!P64,"")</f>
        <v/>
      </c>
      <c r="R64" s="94" t="str">
        <f>IF(Centralizator!$U64=$A$1,Centralizator!Q64,"")</f>
        <v/>
      </c>
      <c r="S64" s="94" t="str">
        <f>IF(Centralizator!$U64=$A$1,Centralizator!R64,"")</f>
        <v/>
      </c>
      <c r="T64" s="94" t="str">
        <f>IF(Centralizator!$U64=$A$1,Centralizator!S64,"")</f>
        <v/>
      </c>
      <c r="U64" s="94" t="str">
        <f>IF(Centralizator!$U64=$A$1,Centralizator!T64,"")</f>
        <v/>
      </c>
      <c r="V64" s="94" t="str">
        <f>IF(Centralizator!$U64=$A$1,Centralizator!U64,"")</f>
        <v/>
      </c>
      <c r="W64" s="94" t="str">
        <f>IF(Centralizator!$U64=$A$1,Centralizator!V64,"")</f>
        <v/>
      </c>
      <c r="X64" s="94" t="str">
        <f>IF(Centralizator!$U64=$A$1,Centralizator!W64,"")</f>
        <v/>
      </c>
      <c r="Y64" s="94" t="str">
        <f>IF(Centralizator!$U64=$A$1,Centralizator!X64,"")</f>
        <v/>
      </c>
      <c r="Z64" s="94" t="str">
        <f>IF(Centralizator!$U64=$A$1,Centralizator!Y64,"")</f>
        <v/>
      </c>
      <c r="AA64" s="94" t="str">
        <f>IF(Centralizator!$U64=$A$1,Centralizator!Z64,"")</f>
        <v/>
      </c>
      <c r="AB64" s="94" t="str">
        <f>IF(Centralizator!$U64=$A$1,Centralizator!AA64,"")</f>
        <v/>
      </c>
      <c r="AC64" s="94" t="str">
        <f>IF(Centralizator!$U64=$A$1,Centralizator!AB64,"")</f>
        <v/>
      </c>
    </row>
    <row r="65" spans="1:29" hidden="1" x14ac:dyDescent="0.2">
      <c r="A65" s="93" t="str">
        <f t="shared" si="0"/>
        <v/>
      </c>
      <c r="B65" s="93">
        <f t="shared" si="1"/>
        <v>11</v>
      </c>
      <c r="C65" s="93">
        <v>57</v>
      </c>
      <c r="D65" s="93" t="str">
        <f>IF(Centralizator!$U65=$A$1,Centralizator!A65,"")</f>
        <v/>
      </c>
      <c r="E65" s="93" t="str">
        <f>IF(Centralizator!$U65=$A$1,Centralizator!B65,"")</f>
        <v/>
      </c>
      <c r="F65" s="93" t="str">
        <f>IF(Centralizator!$U65=$A$1,Centralizator!C65,"")</f>
        <v/>
      </c>
      <c r="G65" s="100" t="str">
        <f>IF(Centralizator!$U65=$A$1,Centralizator!D65,"")</f>
        <v/>
      </c>
      <c r="H65" s="100" t="str">
        <f>IF(Centralizator!$U65=$A$1,Centralizator!E65,"")</f>
        <v/>
      </c>
      <c r="I65" s="100" t="str">
        <f>IF(Centralizator!$U65=$A$1,Centralizator!F65,"")</f>
        <v/>
      </c>
      <c r="J65" s="100" t="str">
        <f>IF(Centralizator!$U65=$A$1,Centralizator!G65,"")</f>
        <v/>
      </c>
      <c r="K65" s="100" t="str">
        <f>IF(Centralizator!$U65=$A$1,Centralizator!H65,"")</f>
        <v/>
      </c>
      <c r="L65" s="100" t="str">
        <f>IF(Centralizator!$U65=$A$1,Centralizator!J65,"")</f>
        <v/>
      </c>
      <c r="M65" s="100" t="str">
        <f>IF(Centralizator!$U65=$A$1,Centralizator!K65,"")</f>
        <v/>
      </c>
      <c r="N65" s="100" t="str">
        <f>IF(Centralizator!$U65=$A$1,Centralizator!L65,"")</f>
        <v/>
      </c>
      <c r="O65" s="94" t="str">
        <f>IF(Centralizator!$U65=$A$1,Centralizator!N65,"")</f>
        <v/>
      </c>
      <c r="P65" s="94" t="str">
        <f>IF(Centralizator!$U65=$A$1,Centralizator!O65,"")</f>
        <v/>
      </c>
      <c r="Q65" s="94" t="str">
        <f>IF(Centralizator!$U65=$A$1,Centralizator!P65,"")</f>
        <v/>
      </c>
      <c r="R65" s="94" t="str">
        <f>IF(Centralizator!$U65=$A$1,Centralizator!Q65,"")</f>
        <v/>
      </c>
      <c r="S65" s="94" t="str">
        <f>IF(Centralizator!$U65=$A$1,Centralizator!R65,"")</f>
        <v/>
      </c>
      <c r="T65" s="94" t="str">
        <f>IF(Centralizator!$U65=$A$1,Centralizator!S65,"")</f>
        <v/>
      </c>
      <c r="U65" s="94" t="str">
        <f>IF(Centralizator!$U65=$A$1,Centralizator!T65,"")</f>
        <v/>
      </c>
      <c r="V65" s="94" t="str">
        <f>IF(Centralizator!$U65=$A$1,Centralizator!U65,"")</f>
        <v/>
      </c>
      <c r="W65" s="94" t="str">
        <f>IF(Centralizator!$U65=$A$1,Centralizator!V65,"")</f>
        <v/>
      </c>
      <c r="X65" s="94" t="str">
        <f>IF(Centralizator!$U65=$A$1,Centralizator!W65,"")</f>
        <v/>
      </c>
      <c r="Y65" s="94" t="str">
        <f>IF(Centralizator!$U65=$A$1,Centralizator!X65,"")</f>
        <v/>
      </c>
      <c r="Z65" s="94" t="str">
        <f>IF(Centralizator!$U65=$A$1,Centralizator!Y65,"")</f>
        <v/>
      </c>
      <c r="AA65" s="94" t="str">
        <f>IF(Centralizator!$U65=$A$1,Centralizator!Z65,"")</f>
        <v/>
      </c>
      <c r="AB65" s="94" t="str">
        <f>IF(Centralizator!$U65=$A$1,Centralizator!AA65,"")</f>
        <v/>
      </c>
      <c r="AC65" s="94" t="str">
        <f>IF(Centralizator!$U65=$A$1,Centralizator!AB65,"")</f>
        <v/>
      </c>
    </row>
    <row r="66" spans="1:29" hidden="1" x14ac:dyDescent="0.2">
      <c r="A66" s="93" t="str">
        <f t="shared" si="0"/>
        <v/>
      </c>
      <c r="B66" s="93">
        <f t="shared" si="1"/>
        <v>11</v>
      </c>
      <c r="C66" s="93">
        <v>58</v>
      </c>
      <c r="D66" s="93" t="str">
        <f>IF(Centralizator!$U66=$A$1,Centralizator!A66,"")</f>
        <v/>
      </c>
      <c r="E66" s="93" t="str">
        <f>IF(Centralizator!$U66=$A$1,Centralizator!B66,"")</f>
        <v/>
      </c>
      <c r="F66" s="93" t="str">
        <f>IF(Centralizator!$U66=$A$1,Centralizator!C66,"")</f>
        <v/>
      </c>
      <c r="G66" s="100" t="str">
        <f>IF(Centralizator!$U66=$A$1,Centralizator!D66,"")</f>
        <v/>
      </c>
      <c r="H66" s="100" t="str">
        <f>IF(Centralizator!$U66=$A$1,Centralizator!E66,"")</f>
        <v/>
      </c>
      <c r="I66" s="100" t="str">
        <f>IF(Centralizator!$U66=$A$1,Centralizator!F66,"")</f>
        <v/>
      </c>
      <c r="J66" s="100" t="str">
        <f>IF(Centralizator!$U66=$A$1,Centralizator!G66,"")</f>
        <v/>
      </c>
      <c r="K66" s="100" t="str">
        <f>IF(Centralizator!$U66=$A$1,Centralizator!H66,"")</f>
        <v/>
      </c>
      <c r="L66" s="100" t="str">
        <f>IF(Centralizator!$U66=$A$1,Centralizator!J66,"")</f>
        <v/>
      </c>
      <c r="M66" s="100" t="str">
        <f>IF(Centralizator!$U66=$A$1,Centralizator!K66,"")</f>
        <v/>
      </c>
      <c r="N66" s="100" t="str">
        <f>IF(Centralizator!$U66=$A$1,Centralizator!L66,"")</f>
        <v/>
      </c>
      <c r="O66" s="94" t="str">
        <f>IF(Centralizator!$U66=$A$1,Centralizator!N66,"")</f>
        <v/>
      </c>
      <c r="P66" s="94" t="str">
        <f>IF(Centralizator!$U66=$A$1,Centralizator!O66,"")</f>
        <v/>
      </c>
      <c r="Q66" s="94" t="str">
        <f>IF(Centralizator!$U66=$A$1,Centralizator!P66,"")</f>
        <v/>
      </c>
      <c r="R66" s="94" t="str">
        <f>IF(Centralizator!$U66=$A$1,Centralizator!Q66,"")</f>
        <v/>
      </c>
      <c r="S66" s="94" t="str">
        <f>IF(Centralizator!$U66=$A$1,Centralizator!R66,"")</f>
        <v/>
      </c>
      <c r="T66" s="94" t="str">
        <f>IF(Centralizator!$U66=$A$1,Centralizator!S66,"")</f>
        <v/>
      </c>
      <c r="U66" s="94" t="str">
        <f>IF(Centralizator!$U66=$A$1,Centralizator!T66,"")</f>
        <v/>
      </c>
      <c r="V66" s="94" t="str">
        <f>IF(Centralizator!$U66=$A$1,Centralizator!U66,"")</f>
        <v/>
      </c>
      <c r="W66" s="94" t="str">
        <f>IF(Centralizator!$U66=$A$1,Centralizator!V66,"")</f>
        <v/>
      </c>
      <c r="X66" s="94" t="str">
        <f>IF(Centralizator!$U66=$A$1,Centralizator!W66,"")</f>
        <v/>
      </c>
      <c r="Y66" s="94" t="str">
        <f>IF(Centralizator!$U66=$A$1,Centralizator!X66,"")</f>
        <v/>
      </c>
      <c r="Z66" s="94" t="str">
        <f>IF(Centralizator!$U66=$A$1,Centralizator!Y66,"")</f>
        <v/>
      </c>
      <c r="AA66" s="94" t="str">
        <f>IF(Centralizator!$U66=$A$1,Centralizator!Z66,"")</f>
        <v/>
      </c>
      <c r="AB66" s="94" t="str">
        <f>IF(Centralizator!$U66=$A$1,Centralizator!AA66,"")</f>
        <v/>
      </c>
      <c r="AC66" s="94" t="str">
        <f>IF(Centralizator!$U66=$A$1,Centralizator!AB66,"")</f>
        <v/>
      </c>
    </row>
    <row r="67" spans="1:29" hidden="1" x14ac:dyDescent="0.2">
      <c r="A67" s="93" t="str">
        <f t="shared" si="0"/>
        <v/>
      </c>
      <c r="B67" s="93">
        <f t="shared" si="1"/>
        <v>11</v>
      </c>
      <c r="C67" s="93">
        <v>59</v>
      </c>
      <c r="D67" s="93" t="str">
        <f>IF(Centralizator!$U67=$A$1,Centralizator!A67,"")</f>
        <v/>
      </c>
      <c r="E67" s="93" t="str">
        <f>IF(Centralizator!$U67=$A$1,Centralizator!B67,"")</f>
        <v/>
      </c>
      <c r="F67" s="93" t="str">
        <f>IF(Centralizator!$U67=$A$1,Centralizator!C67,"")</f>
        <v/>
      </c>
      <c r="G67" s="100" t="str">
        <f>IF(Centralizator!$U67=$A$1,Centralizator!D67,"")</f>
        <v/>
      </c>
      <c r="H67" s="100" t="str">
        <f>IF(Centralizator!$U67=$A$1,Centralizator!E67,"")</f>
        <v/>
      </c>
      <c r="I67" s="100" t="str">
        <f>IF(Centralizator!$U67=$A$1,Centralizator!F67,"")</f>
        <v/>
      </c>
      <c r="J67" s="100" t="str">
        <f>IF(Centralizator!$U67=$A$1,Centralizator!G67,"")</f>
        <v/>
      </c>
      <c r="K67" s="100" t="str">
        <f>IF(Centralizator!$U67=$A$1,Centralizator!H67,"")</f>
        <v/>
      </c>
      <c r="L67" s="100" t="str">
        <f>IF(Centralizator!$U67=$A$1,Centralizator!J67,"")</f>
        <v/>
      </c>
      <c r="M67" s="100" t="str">
        <f>IF(Centralizator!$U67=$A$1,Centralizator!K67,"")</f>
        <v/>
      </c>
      <c r="N67" s="100" t="str">
        <f>IF(Centralizator!$U67=$A$1,Centralizator!L67,"")</f>
        <v/>
      </c>
      <c r="O67" s="94" t="str">
        <f>IF(Centralizator!$U67=$A$1,Centralizator!N67,"")</f>
        <v/>
      </c>
      <c r="P67" s="94" t="str">
        <f>IF(Centralizator!$U67=$A$1,Centralizator!O67,"")</f>
        <v/>
      </c>
      <c r="Q67" s="94" t="str">
        <f>IF(Centralizator!$U67=$A$1,Centralizator!P67,"")</f>
        <v/>
      </c>
      <c r="R67" s="94" t="str">
        <f>IF(Centralizator!$U67=$A$1,Centralizator!Q67,"")</f>
        <v/>
      </c>
      <c r="S67" s="94" t="str">
        <f>IF(Centralizator!$U67=$A$1,Centralizator!R67,"")</f>
        <v/>
      </c>
      <c r="T67" s="94" t="str">
        <f>IF(Centralizator!$U67=$A$1,Centralizator!S67,"")</f>
        <v/>
      </c>
      <c r="U67" s="94" t="str">
        <f>IF(Centralizator!$U67=$A$1,Centralizator!T67,"")</f>
        <v/>
      </c>
      <c r="V67" s="94" t="str">
        <f>IF(Centralizator!$U67=$A$1,Centralizator!U67,"")</f>
        <v/>
      </c>
      <c r="W67" s="94" t="str">
        <f>IF(Centralizator!$U67=$A$1,Centralizator!V67,"")</f>
        <v/>
      </c>
      <c r="X67" s="94" t="str">
        <f>IF(Centralizator!$U67=$A$1,Centralizator!W67,"")</f>
        <v/>
      </c>
      <c r="Y67" s="94" t="str">
        <f>IF(Centralizator!$U67=$A$1,Centralizator!X67,"")</f>
        <v/>
      </c>
      <c r="Z67" s="94" t="str">
        <f>IF(Centralizator!$U67=$A$1,Centralizator!Y67,"")</f>
        <v/>
      </c>
      <c r="AA67" s="94" t="str">
        <f>IF(Centralizator!$U67=$A$1,Centralizator!Z67,"")</f>
        <v/>
      </c>
      <c r="AB67" s="94" t="str">
        <f>IF(Centralizator!$U67=$A$1,Centralizator!AA67,"")</f>
        <v/>
      </c>
      <c r="AC67" s="94" t="str">
        <f>IF(Centralizator!$U67=$A$1,Centralizator!AB67,"")</f>
        <v/>
      </c>
    </row>
    <row r="68" spans="1:29" hidden="1" x14ac:dyDescent="0.2">
      <c r="A68" s="93" t="str">
        <f t="shared" si="0"/>
        <v/>
      </c>
      <c r="B68" s="93">
        <f t="shared" si="1"/>
        <v>11</v>
      </c>
      <c r="C68" s="93">
        <v>60</v>
      </c>
      <c r="D68" s="93" t="str">
        <f>IF(Centralizator!$U68=$A$1,Centralizator!A68,"")</f>
        <v/>
      </c>
      <c r="E68" s="93" t="str">
        <f>IF(Centralizator!$U68=$A$1,Centralizator!B68,"")</f>
        <v/>
      </c>
      <c r="F68" s="93" t="str">
        <f>IF(Centralizator!$U68=$A$1,Centralizator!C68,"")</f>
        <v/>
      </c>
      <c r="G68" s="100" t="str">
        <f>IF(Centralizator!$U68=$A$1,Centralizator!D68,"")</f>
        <v/>
      </c>
      <c r="H68" s="100" t="str">
        <f>IF(Centralizator!$U68=$A$1,Centralizator!E68,"")</f>
        <v/>
      </c>
      <c r="I68" s="100" t="str">
        <f>IF(Centralizator!$U68=$A$1,Centralizator!F68,"")</f>
        <v/>
      </c>
      <c r="J68" s="100" t="str">
        <f>IF(Centralizator!$U68=$A$1,Centralizator!G68,"")</f>
        <v/>
      </c>
      <c r="K68" s="100" t="str">
        <f>IF(Centralizator!$U68=$A$1,Centralizator!H68,"")</f>
        <v/>
      </c>
      <c r="L68" s="100" t="str">
        <f>IF(Centralizator!$U68=$A$1,Centralizator!J68,"")</f>
        <v/>
      </c>
      <c r="M68" s="100" t="str">
        <f>IF(Centralizator!$U68=$A$1,Centralizator!K68,"")</f>
        <v/>
      </c>
      <c r="N68" s="100" t="str">
        <f>IF(Centralizator!$U68=$A$1,Centralizator!L68,"")</f>
        <v/>
      </c>
      <c r="O68" s="94" t="str">
        <f>IF(Centralizator!$U68=$A$1,Centralizator!N68,"")</f>
        <v/>
      </c>
      <c r="P68" s="94" t="str">
        <f>IF(Centralizator!$U68=$A$1,Centralizator!O68,"")</f>
        <v/>
      </c>
      <c r="Q68" s="94" t="str">
        <f>IF(Centralizator!$U68=$A$1,Centralizator!P68,"")</f>
        <v/>
      </c>
      <c r="R68" s="94" t="str">
        <f>IF(Centralizator!$U68=$A$1,Centralizator!Q68,"")</f>
        <v/>
      </c>
      <c r="S68" s="94" t="str">
        <f>IF(Centralizator!$U68=$A$1,Centralizator!R68,"")</f>
        <v/>
      </c>
      <c r="T68" s="94" t="str">
        <f>IF(Centralizator!$U68=$A$1,Centralizator!S68,"")</f>
        <v/>
      </c>
      <c r="U68" s="94" t="str">
        <f>IF(Centralizator!$U68=$A$1,Centralizator!T68,"")</f>
        <v/>
      </c>
      <c r="V68" s="94" t="str">
        <f>IF(Centralizator!$U68=$A$1,Centralizator!U68,"")</f>
        <v/>
      </c>
      <c r="W68" s="94" t="str">
        <f>IF(Centralizator!$U68=$A$1,Centralizator!V68,"")</f>
        <v/>
      </c>
      <c r="X68" s="94" t="str">
        <f>IF(Centralizator!$U68=$A$1,Centralizator!W68,"")</f>
        <v/>
      </c>
      <c r="Y68" s="94" t="str">
        <f>IF(Centralizator!$U68=$A$1,Centralizator!X68,"")</f>
        <v/>
      </c>
      <c r="Z68" s="94" t="str">
        <f>IF(Centralizator!$U68=$A$1,Centralizator!Y68,"")</f>
        <v/>
      </c>
      <c r="AA68" s="94" t="str">
        <f>IF(Centralizator!$U68=$A$1,Centralizator!Z68,"")</f>
        <v/>
      </c>
      <c r="AB68" s="94" t="str">
        <f>IF(Centralizator!$U68=$A$1,Centralizator!AA68,"")</f>
        <v/>
      </c>
      <c r="AC68" s="94" t="str">
        <f>IF(Centralizator!$U68=$A$1,Centralizator!AB68,"")</f>
        <v/>
      </c>
    </row>
    <row r="69" spans="1:29" hidden="1" x14ac:dyDescent="0.2">
      <c r="A69" s="93" t="str">
        <f t="shared" si="0"/>
        <v/>
      </c>
      <c r="B69" s="93">
        <f t="shared" si="1"/>
        <v>11</v>
      </c>
      <c r="C69" s="93">
        <v>61</v>
      </c>
      <c r="D69" s="93" t="str">
        <f>IF(Centralizator!$U69=$A$1,Centralizator!A69,"")</f>
        <v/>
      </c>
      <c r="E69" s="93" t="str">
        <f>IF(Centralizator!$U69=$A$1,Centralizator!B69,"")</f>
        <v/>
      </c>
      <c r="F69" s="93" t="str">
        <f>IF(Centralizator!$U69=$A$1,Centralizator!C69,"")</f>
        <v/>
      </c>
      <c r="G69" s="100" t="str">
        <f>IF(Centralizator!$U69=$A$1,Centralizator!D69,"")</f>
        <v/>
      </c>
      <c r="H69" s="100" t="str">
        <f>IF(Centralizator!$U69=$A$1,Centralizator!E69,"")</f>
        <v/>
      </c>
      <c r="I69" s="100" t="str">
        <f>IF(Centralizator!$U69=$A$1,Centralizator!F69,"")</f>
        <v/>
      </c>
      <c r="J69" s="100" t="str">
        <f>IF(Centralizator!$U69=$A$1,Centralizator!G69,"")</f>
        <v/>
      </c>
      <c r="K69" s="100" t="str">
        <f>IF(Centralizator!$U69=$A$1,Centralizator!H69,"")</f>
        <v/>
      </c>
      <c r="L69" s="100" t="str">
        <f>IF(Centralizator!$U69=$A$1,Centralizator!J69,"")</f>
        <v/>
      </c>
      <c r="M69" s="100" t="str">
        <f>IF(Centralizator!$U69=$A$1,Centralizator!K69,"")</f>
        <v/>
      </c>
      <c r="N69" s="100" t="str">
        <f>IF(Centralizator!$U69=$A$1,Centralizator!L69,"")</f>
        <v/>
      </c>
      <c r="O69" s="94" t="str">
        <f>IF(Centralizator!$U69=$A$1,Centralizator!N69,"")</f>
        <v/>
      </c>
      <c r="P69" s="94" t="str">
        <f>IF(Centralizator!$U69=$A$1,Centralizator!O69,"")</f>
        <v/>
      </c>
      <c r="Q69" s="94" t="str">
        <f>IF(Centralizator!$U69=$A$1,Centralizator!P69,"")</f>
        <v/>
      </c>
      <c r="R69" s="94" t="str">
        <f>IF(Centralizator!$U69=$A$1,Centralizator!Q69,"")</f>
        <v/>
      </c>
      <c r="S69" s="94" t="str">
        <f>IF(Centralizator!$U69=$A$1,Centralizator!R69,"")</f>
        <v/>
      </c>
      <c r="T69" s="94" t="str">
        <f>IF(Centralizator!$U69=$A$1,Centralizator!S69,"")</f>
        <v/>
      </c>
      <c r="U69" s="94" t="str">
        <f>IF(Centralizator!$U69=$A$1,Centralizator!T69,"")</f>
        <v/>
      </c>
      <c r="V69" s="94" t="str">
        <f>IF(Centralizator!$U69=$A$1,Centralizator!U69,"")</f>
        <v/>
      </c>
      <c r="W69" s="94" t="str">
        <f>IF(Centralizator!$U69=$A$1,Centralizator!V69,"")</f>
        <v/>
      </c>
      <c r="X69" s="94" t="str">
        <f>IF(Centralizator!$U69=$A$1,Centralizator!W69,"")</f>
        <v/>
      </c>
      <c r="Y69" s="94" t="str">
        <f>IF(Centralizator!$U69=$A$1,Centralizator!X69,"")</f>
        <v/>
      </c>
      <c r="Z69" s="94" t="str">
        <f>IF(Centralizator!$U69=$A$1,Centralizator!Y69,"")</f>
        <v/>
      </c>
      <c r="AA69" s="94" t="str">
        <f>IF(Centralizator!$U69=$A$1,Centralizator!Z69,"")</f>
        <v/>
      </c>
      <c r="AB69" s="94" t="str">
        <f>IF(Centralizator!$U69=$A$1,Centralizator!AA69,"")</f>
        <v/>
      </c>
      <c r="AC69" s="94" t="str">
        <f>IF(Centralizator!$U69=$A$1,Centralizator!AB69,"")</f>
        <v/>
      </c>
    </row>
    <row r="70" spans="1:29" hidden="1" x14ac:dyDescent="0.2">
      <c r="A70" s="93" t="str">
        <f t="shared" si="0"/>
        <v/>
      </c>
      <c r="B70" s="93">
        <f t="shared" si="1"/>
        <v>11</v>
      </c>
      <c r="C70" s="93">
        <v>62</v>
      </c>
      <c r="D70" s="93" t="str">
        <f>IF(Centralizator!$U70=$A$1,Centralizator!A70,"")</f>
        <v/>
      </c>
      <c r="E70" s="93" t="str">
        <f>IF(Centralizator!$U70=$A$1,Centralizator!B70,"")</f>
        <v/>
      </c>
      <c r="F70" s="93" t="str">
        <f>IF(Centralizator!$U70=$A$1,Centralizator!C70,"")</f>
        <v/>
      </c>
      <c r="G70" s="100" t="str">
        <f>IF(Centralizator!$U70=$A$1,Centralizator!D70,"")</f>
        <v/>
      </c>
      <c r="H70" s="100" t="str">
        <f>IF(Centralizator!$U70=$A$1,Centralizator!E70,"")</f>
        <v/>
      </c>
      <c r="I70" s="100" t="str">
        <f>IF(Centralizator!$U70=$A$1,Centralizator!F70,"")</f>
        <v/>
      </c>
      <c r="J70" s="100" t="str">
        <f>IF(Centralizator!$U70=$A$1,Centralizator!G70,"")</f>
        <v/>
      </c>
      <c r="K70" s="100" t="str">
        <f>IF(Centralizator!$U70=$A$1,Centralizator!H70,"")</f>
        <v/>
      </c>
      <c r="L70" s="100" t="str">
        <f>IF(Centralizator!$U70=$A$1,Centralizator!J70,"")</f>
        <v/>
      </c>
      <c r="M70" s="100" t="str">
        <f>IF(Centralizator!$U70=$A$1,Centralizator!K70,"")</f>
        <v/>
      </c>
      <c r="N70" s="100" t="str">
        <f>IF(Centralizator!$U70=$A$1,Centralizator!L70,"")</f>
        <v/>
      </c>
      <c r="O70" s="94" t="str">
        <f>IF(Centralizator!$U70=$A$1,Centralizator!N70,"")</f>
        <v/>
      </c>
      <c r="P70" s="94" t="str">
        <f>IF(Centralizator!$U70=$A$1,Centralizator!O70,"")</f>
        <v/>
      </c>
      <c r="Q70" s="94" t="str">
        <f>IF(Centralizator!$U70=$A$1,Centralizator!P70,"")</f>
        <v/>
      </c>
      <c r="R70" s="94" t="str">
        <f>IF(Centralizator!$U70=$A$1,Centralizator!Q70,"")</f>
        <v/>
      </c>
      <c r="S70" s="94" t="str">
        <f>IF(Centralizator!$U70=$A$1,Centralizator!R70,"")</f>
        <v/>
      </c>
      <c r="T70" s="94" t="str">
        <f>IF(Centralizator!$U70=$A$1,Centralizator!S70,"")</f>
        <v/>
      </c>
      <c r="U70" s="94" t="str">
        <f>IF(Centralizator!$U70=$A$1,Centralizator!T70,"")</f>
        <v/>
      </c>
      <c r="V70" s="94" t="str">
        <f>IF(Centralizator!$U70=$A$1,Centralizator!U70,"")</f>
        <v/>
      </c>
      <c r="W70" s="94" t="str">
        <f>IF(Centralizator!$U70=$A$1,Centralizator!V70,"")</f>
        <v/>
      </c>
      <c r="X70" s="94" t="str">
        <f>IF(Centralizator!$U70=$A$1,Centralizator!W70,"")</f>
        <v/>
      </c>
      <c r="Y70" s="94" t="str">
        <f>IF(Centralizator!$U70=$A$1,Centralizator!X70,"")</f>
        <v/>
      </c>
      <c r="Z70" s="94" t="str">
        <f>IF(Centralizator!$U70=$A$1,Centralizator!Y70,"")</f>
        <v/>
      </c>
      <c r="AA70" s="94" t="str">
        <f>IF(Centralizator!$U70=$A$1,Centralizator!Z70,"")</f>
        <v/>
      </c>
      <c r="AB70" s="94" t="str">
        <f>IF(Centralizator!$U70=$A$1,Centralizator!AA70,"")</f>
        <v/>
      </c>
      <c r="AC70" s="94" t="str">
        <f>IF(Centralizator!$U70=$A$1,Centralizator!AB70,"")</f>
        <v/>
      </c>
    </row>
    <row r="71" spans="1:29" hidden="1" x14ac:dyDescent="0.2">
      <c r="A71" s="93" t="str">
        <f t="shared" si="0"/>
        <v/>
      </c>
      <c r="B71" s="93">
        <f t="shared" si="1"/>
        <v>11</v>
      </c>
      <c r="C71" s="93">
        <v>63</v>
      </c>
      <c r="D71" s="93" t="str">
        <f>IF(Centralizator!$U71=$A$1,Centralizator!A71,"")</f>
        <v/>
      </c>
      <c r="E71" s="93" t="str">
        <f>IF(Centralizator!$U71=$A$1,Centralizator!B71,"")</f>
        <v/>
      </c>
      <c r="F71" s="93" t="str">
        <f>IF(Centralizator!$U71=$A$1,Centralizator!C71,"")</f>
        <v/>
      </c>
      <c r="G71" s="100" t="str">
        <f>IF(Centralizator!$U71=$A$1,Centralizator!D71,"")</f>
        <v/>
      </c>
      <c r="H71" s="100" t="str">
        <f>IF(Centralizator!$U71=$A$1,Centralizator!E71,"")</f>
        <v/>
      </c>
      <c r="I71" s="100" t="str">
        <f>IF(Centralizator!$U71=$A$1,Centralizator!F71,"")</f>
        <v/>
      </c>
      <c r="J71" s="100" t="str">
        <f>IF(Centralizator!$U71=$A$1,Centralizator!G71,"")</f>
        <v/>
      </c>
      <c r="K71" s="100" t="str">
        <f>IF(Centralizator!$U71=$A$1,Centralizator!H71,"")</f>
        <v/>
      </c>
      <c r="L71" s="100" t="str">
        <f>IF(Centralizator!$U71=$A$1,Centralizator!J71,"")</f>
        <v/>
      </c>
      <c r="M71" s="100" t="str">
        <f>IF(Centralizator!$U71=$A$1,Centralizator!K71,"")</f>
        <v/>
      </c>
      <c r="N71" s="100" t="str">
        <f>IF(Centralizator!$U71=$A$1,Centralizator!L71,"")</f>
        <v/>
      </c>
      <c r="O71" s="94" t="str">
        <f>IF(Centralizator!$U71=$A$1,Centralizator!N71,"")</f>
        <v/>
      </c>
      <c r="P71" s="94" t="str">
        <f>IF(Centralizator!$U71=$A$1,Centralizator!O71,"")</f>
        <v/>
      </c>
      <c r="Q71" s="94" t="str">
        <f>IF(Centralizator!$U71=$A$1,Centralizator!P71,"")</f>
        <v/>
      </c>
      <c r="R71" s="94" t="str">
        <f>IF(Centralizator!$U71=$A$1,Centralizator!Q71,"")</f>
        <v/>
      </c>
      <c r="S71" s="94" t="str">
        <f>IF(Centralizator!$U71=$A$1,Centralizator!R71,"")</f>
        <v/>
      </c>
      <c r="T71" s="94" t="str">
        <f>IF(Centralizator!$U71=$A$1,Centralizator!S71,"")</f>
        <v/>
      </c>
      <c r="U71" s="94" t="str">
        <f>IF(Centralizator!$U71=$A$1,Centralizator!T71,"")</f>
        <v/>
      </c>
      <c r="V71" s="94" t="str">
        <f>IF(Centralizator!$U71=$A$1,Centralizator!U71,"")</f>
        <v/>
      </c>
      <c r="W71" s="94" t="str">
        <f>IF(Centralizator!$U71=$A$1,Centralizator!V71,"")</f>
        <v/>
      </c>
      <c r="X71" s="94" t="str">
        <f>IF(Centralizator!$U71=$A$1,Centralizator!W71,"")</f>
        <v/>
      </c>
      <c r="Y71" s="94" t="str">
        <f>IF(Centralizator!$U71=$A$1,Centralizator!X71,"")</f>
        <v/>
      </c>
      <c r="Z71" s="94" t="str">
        <f>IF(Centralizator!$U71=$A$1,Centralizator!Y71,"")</f>
        <v/>
      </c>
      <c r="AA71" s="94" t="str">
        <f>IF(Centralizator!$U71=$A$1,Centralizator!Z71,"")</f>
        <v/>
      </c>
      <c r="AB71" s="94" t="str">
        <f>IF(Centralizator!$U71=$A$1,Centralizator!AA71,"")</f>
        <v/>
      </c>
      <c r="AC71" s="94" t="str">
        <f>IF(Centralizator!$U71=$A$1,Centralizator!AB71,"")</f>
        <v/>
      </c>
    </row>
    <row r="72" spans="1:29" hidden="1" x14ac:dyDescent="0.2">
      <c r="A72" s="93" t="str">
        <f t="shared" ref="A72:A80" si="2">IF(B72=B71+1,B72,"")</f>
        <v/>
      </c>
      <c r="B72" s="93">
        <f t="shared" ref="B72:B80" si="3">IF(D72="",B71,B71+1)</f>
        <v>11</v>
      </c>
      <c r="C72" s="93">
        <v>64</v>
      </c>
      <c r="D72" s="93" t="str">
        <f>IF(Centralizator!$U72=$A$1,Centralizator!A72,"")</f>
        <v/>
      </c>
      <c r="E72" s="93" t="str">
        <f>IF(Centralizator!$U72=$A$1,Centralizator!B72,"")</f>
        <v/>
      </c>
      <c r="F72" s="93" t="str">
        <f>IF(Centralizator!$U72=$A$1,Centralizator!C72,"")</f>
        <v/>
      </c>
      <c r="G72" s="100" t="str">
        <f>IF(Centralizator!$U72=$A$1,Centralizator!D72,"")</f>
        <v/>
      </c>
      <c r="H72" s="100" t="str">
        <f>IF(Centralizator!$U72=$A$1,Centralizator!E72,"")</f>
        <v/>
      </c>
      <c r="I72" s="100" t="str">
        <f>IF(Centralizator!$U72=$A$1,Centralizator!F72,"")</f>
        <v/>
      </c>
      <c r="J72" s="100" t="str">
        <f>IF(Centralizator!$U72=$A$1,Centralizator!G72,"")</f>
        <v/>
      </c>
      <c r="K72" s="100" t="str">
        <f>IF(Centralizator!$U72=$A$1,Centralizator!H72,"")</f>
        <v/>
      </c>
      <c r="L72" s="100" t="str">
        <f>IF(Centralizator!$U72=$A$1,Centralizator!J72,"")</f>
        <v/>
      </c>
      <c r="M72" s="100" t="str">
        <f>IF(Centralizator!$U72=$A$1,Centralizator!K72,"")</f>
        <v/>
      </c>
      <c r="N72" s="100" t="str">
        <f>IF(Centralizator!$U72=$A$1,Centralizator!L72,"")</f>
        <v/>
      </c>
      <c r="O72" s="94" t="str">
        <f>IF(Centralizator!$U72=$A$1,Centralizator!N72,"")</f>
        <v/>
      </c>
      <c r="P72" s="94" t="str">
        <f>IF(Centralizator!$U72=$A$1,Centralizator!O72,"")</f>
        <v/>
      </c>
      <c r="Q72" s="94" t="str">
        <f>IF(Centralizator!$U72=$A$1,Centralizator!P72,"")</f>
        <v/>
      </c>
      <c r="R72" s="94" t="str">
        <f>IF(Centralizator!$U72=$A$1,Centralizator!Q72,"")</f>
        <v/>
      </c>
      <c r="S72" s="94" t="str">
        <f>IF(Centralizator!$U72=$A$1,Centralizator!R72,"")</f>
        <v/>
      </c>
      <c r="T72" s="94" t="str">
        <f>IF(Centralizator!$U72=$A$1,Centralizator!S72,"")</f>
        <v/>
      </c>
      <c r="U72" s="94" t="str">
        <f>IF(Centralizator!$U72=$A$1,Centralizator!T72,"")</f>
        <v/>
      </c>
      <c r="V72" s="94" t="str">
        <f>IF(Centralizator!$U72=$A$1,Centralizator!U72,"")</f>
        <v/>
      </c>
      <c r="W72" s="94" t="str">
        <f>IF(Centralizator!$U72=$A$1,Centralizator!V72,"")</f>
        <v/>
      </c>
      <c r="X72" s="94" t="str">
        <f>IF(Centralizator!$U72=$A$1,Centralizator!W72,"")</f>
        <v/>
      </c>
      <c r="Y72" s="94" t="str">
        <f>IF(Centralizator!$U72=$A$1,Centralizator!X72,"")</f>
        <v/>
      </c>
      <c r="Z72" s="94" t="str">
        <f>IF(Centralizator!$U72=$A$1,Centralizator!Y72,"")</f>
        <v/>
      </c>
      <c r="AA72" s="94" t="str">
        <f>IF(Centralizator!$U72=$A$1,Centralizator!Z72,"")</f>
        <v/>
      </c>
      <c r="AB72" s="94" t="str">
        <f>IF(Centralizator!$U72=$A$1,Centralizator!AA72,"")</f>
        <v/>
      </c>
      <c r="AC72" s="94" t="str">
        <f>IF(Centralizator!$U72=$A$1,Centralizator!AB72,"")</f>
        <v/>
      </c>
    </row>
    <row r="73" spans="1:29" hidden="1" x14ac:dyDescent="0.2">
      <c r="A73" s="93" t="str">
        <f t="shared" si="2"/>
        <v/>
      </c>
      <c r="B73" s="93">
        <f t="shared" si="3"/>
        <v>11</v>
      </c>
      <c r="C73" s="93">
        <v>65</v>
      </c>
      <c r="D73" s="93" t="str">
        <f>IF(Centralizator!$U73=$A$1,Centralizator!A73,"")</f>
        <v/>
      </c>
      <c r="E73" s="93" t="str">
        <f>IF(Centralizator!$U73=$A$1,Centralizator!B73,"")</f>
        <v/>
      </c>
      <c r="F73" s="93" t="str">
        <f>IF(Centralizator!$U73=$A$1,Centralizator!C73,"")</f>
        <v/>
      </c>
      <c r="G73" s="100" t="str">
        <f>IF(Centralizator!$U73=$A$1,Centralizator!D73,"")</f>
        <v/>
      </c>
      <c r="H73" s="100" t="str">
        <f>IF(Centralizator!$U73=$A$1,Centralizator!E73,"")</f>
        <v/>
      </c>
      <c r="I73" s="100" t="str">
        <f>IF(Centralizator!$U73=$A$1,Centralizator!F73,"")</f>
        <v/>
      </c>
      <c r="J73" s="100" t="str">
        <f>IF(Centralizator!$U73=$A$1,Centralizator!G73,"")</f>
        <v/>
      </c>
      <c r="K73" s="100" t="str">
        <f>IF(Centralizator!$U73=$A$1,Centralizator!H73,"")</f>
        <v/>
      </c>
      <c r="L73" s="100" t="str">
        <f>IF(Centralizator!$U73=$A$1,Centralizator!J73,"")</f>
        <v/>
      </c>
      <c r="M73" s="100" t="str">
        <f>IF(Centralizator!$U73=$A$1,Centralizator!K73,"")</f>
        <v/>
      </c>
      <c r="N73" s="100" t="str">
        <f>IF(Centralizator!$U73=$A$1,Centralizator!L73,"")</f>
        <v/>
      </c>
      <c r="O73" s="94" t="str">
        <f>IF(Centralizator!$U73=$A$1,Centralizator!N73,"")</f>
        <v/>
      </c>
      <c r="P73" s="94" t="str">
        <f>IF(Centralizator!$U73=$A$1,Centralizator!O73,"")</f>
        <v/>
      </c>
      <c r="Q73" s="94" t="str">
        <f>IF(Centralizator!$U73=$A$1,Centralizator!P73,"")</f>
        <v/>
      </c>
      <c r="R73" s="94" t="str">
        <f>IF(Centralizator!$U73=$A$1,Centralizator!Q73,"")</f>
        <v/>
      </c>
      <c r="S73" s="94" t="str">
        <f>IF(Centralizator!$U73=$A$1,Centralizator!R73,"")</f>
        <v/>
      </c>
      <c r="T73" s="94" t="str">
        <f>IF(Centralizator!$U73=$A$1,Centralizator!S73,"")</f>
        <v/>
      </c>
      <c r="U73" s="94" t="str">
        <f>IF(Centralizator!$U73=$A$1,Centralizator!T73,"")</f>
        <v/>
      </c>
      <c r="V73" s="94" t="str">
        <f>IF(Centralizator!$U73=$A$1,Centralizator!U73,"")</f>
        <v/>
      </c>
      <c r="W73" s="94" t="str">
        <f>IF(Centralizator!$U73=$A$1,Centralizator!V73,"")</f>
        <v/>
      </c>
      <c r="X73" s="94" t="str">
        <f>IF(Centralizator!$U73=$A$1,Centralizator!W73,"")</f>
        <v/>
      </c>
      <c r="Y73" s="94" t="str">
        <f>IF(Centralizator!$U73=$A$1,Centralizator!X73,"")</f>
        <v/>
      </c>
      <c r="Z73" s="94" t="str">
        <f>IF(Centralizator!$U73=$A$1,Centralizator!Y73,"")</f>
        <v/>
      </c>
      <c r="AA73" s="94" t="str">
        <f>IF(Centralizator!$U73=$A$1,Centralizator!Z73,"")</f>
        <v/>
      </c>
      <c r="AB73" s="94" t="str">
        <f>IF(Centralizator!$U73=$A$1,Centralizator!AA73,"")</f>
        <v/>
      </c>
      <c r="AC73" s="94" t="str">
        <f>IF(Centralizator!$U73=$A$1,Centralizator!AB73,"")</f>
        <v/>
      </c>
    </row>
    <row r="74" spans="1:29" hidden="1" x14ac:dyDescent="0.2">
      <c r="A74" s="93" t="str">
        <f t="shared" si="2"/>
        <v/>
      </c>
      <c r="B74" s="93">
        <f t="shared" si="3"/>
        <v>11</v>
      </c>
      <c r="C74" s="93">
        <v>66</v>
      </c>
      <c r="D74" s="93" t="str">
        <f>IF(Centralizator!$U74=$A$1,Centralizator!A74,"")</f>
        <v/>
      </c>
      <c r="E74" s="93" t="str">
        <f>IF(Centralizator!$U74=$A$1,Centralizator!B74,"")</f>
        <v/>
      </c>
      <c r="F74" s="93" t="str">
        <f>IF(Centralizator!$U74=$A$1,Centralizator!C74,"")</f>
        <v/>
      </c>
      <c r="G74" s="100" t="str">
        <f>IF(Centralizator!$U74=$A$1,Centralizator!D74,"")</f>
        <v/>
      </c>
      <c r="H74" s="100" t="str">
        <f>IF(Centralizator!$U74=$A$1,Centralizator!E74,"")</f>
        <v/>
      </c>
      <c r="I74" s="100" t="str">
        <f>IF(Centralizator!$U74=$A$1,Centralizator!F74,"")</f>
        <v/>
      </c>
      <c r="J74" s="100" t="str">
        <f>IF(Centralizator!$U74=$A$1,Centralizator!G74,"")</f>
        <v/>
      </c>
      <c r="K74" s="100" t="str">
        <f>IF(Centralizator!$U74=$A$1,Centralizator!H74,"")</f>
        <v/>
      </c>
      <c r="L74" s="100" t="str">
        <f>IF(Centralizator!$U74=$A$1,Centralizator!J74,"")</f>
        <v/>
      </c>
      <c r="M74" s="100" t="str">
        <f>IF(Centralizator!$U74=$A$1,Centralizator!K74,"")</f>
        <v/>
      </c>
      <c r="N74" s="100" t="str">
        <f>IF(Centralizator!$U74=$A$1,Centralizator!L74,"")</f>
        <v/>
      </c>
      <c r="O74" s="94" t="str">
        <f>IF(Centralizator!$U74=$A$1,Centralizator!N74,"")</f>
        <v/>
      </c>
      <c r="P74" s="94" t="str">
        <f>IF(Centralizator!$U74=$A$1,Centralizator!O74,"")</f>
        <v/>
      </c>
      <c r="Q74" s="94" t="str">
        <f>IF(Centralizator!$U74=$A$1,Centralizator!P74,"")</f>
        <v/>
      </c>
      <c r="R74" s="94" t="str">
        <f>IF(Centralizator!$U74=$A$1,Centralizator!Q74,"")</f>
        <v/>
      </c>
      <c r="S74" s="94" t="str">
        <f>IF(Centralizator!$U74=$A$1,Centralizator!R74,"")</f>
        <v/>
      </c>
      <c r="T74" s="94" t="str">
        <f>IF(Centralizator!$U74=$A$1,Centralizator!S74,"")</f>
        <v/>
      </c>
      <c r="U74" s="94" t="str">
        <f>IF(Centralizator!$U74=$A$1,Centralizator!T74,"")</f>
        <v/>
      </c>
      <c r="V74" s="94" t="str">
        <f>IF(Centralizator!$U74=$A$1,Centralizator!U74,"")</f>
        <v/>
      </c>
      <c r="W74" s="94" t="str">
        <f>IF(Centralizator!$U74=$A$1,Centralizator!V74,"")</f>
        <v/>
      </c>
      <c r="X74" s="94" t="str">
        <f>IF(Centralizator!$U74=$A$1,Centralizator!W74,"")</f>
        <v/>
      </c>
      <c r="Y74" s="94" t="str">
        <f>IF(Centralizator!$U74=$A$1,Centralizator!X74,"")</f>
        <v/>
      </c>
      <c r="Z74" s="94" t="str">
        <f>IF(Centralizator!$U74=$A$1,Centralizator!Y74,"")</f>
        <v/>
      </c>
      <c r="AA74" s="94" t="str">
        <f>IF(Centralizator!$U74=$A$1,Centralizator!Z74,"")</f>
        <v/>
      </c>
      <c r="AB74" s="94" t="str">
        <f>IF(Centralizator!$U74=$A$1,Centralizator!AA74,"")</f>
        <v/>
      </c>
      <c r="AC74" s="94" t="str">
        <f>IF(Centralizator!$U74=$A$1,Centralizator!AB74,"")</f>
        <v/>
      </c>
    </row>
    <row r="75" spans="1:29" hidden="1" x14ac:dyDescent="0.2">
      <c r="A75" s="93" t="str">
        <f t="shared" si="2"/>
        <v/>
      </c>
      <c r="B75" s="93">
        <f t="shared" si="3"/>
        <v>11</v>
      </c>
      <c r="C75" s="93">
        <v>67</v>
      </c>
      <c r="D75" s="93" t="str">
        <f>IF(Centralizator!$U75=$A$1,Centralizator!A75,"")</f>
        <v/>
      </c>
      <c r="E75" s="93" t="str">
        <f>IF(Centralizator!$U75=$A$1,Centralizator!B75,"")</f>
        <v/>
      </c>
      <c r="F75" s="93" t="str">
        <f>IF(Centralizator!$U75=$A$1,Centralizator!C75,"")</f>
        <v/>
      </c>
      <c r="G75" s="100" t="str">
        <f>IF(Centralizator!$U75=$A$1,Centralizator!D75,"")</f>
        <v/>
      </c>
      <c r="H75" s="100" t="str">
        <f>IF(Centralizator!$U75=$A$1,Centralizator!E75,"")</f>
        <v/>
      </c>
      <c r="I75" s="100" t="str">
        <f>IF(Centralizator!$U75=$A$1,Centralizator!F75,"")</f>
        <v/>
      </c>
      <c r="J75" s="100" t="str">
        <f>IF(Centralizator!$U75=$A$1,Centralizator!G75,"")</f>
        <v/>
      </c>
      <c r="K75" s="100" t="str">
        <f>IF(Centralizator!$U75=$A$1,Centralizator!H75,"")</f>
        <v/>
      </c>
      <c r="L75" s="100" t="str">
        <f>IF(Centralizator!$U75=$A$1,Centralizator!J75,"")</f>
        <v/>
      </c>
      <c r="M75" s="100" t="str">
        <f>IF(Centralizator!$U75=$A$1,Centralizator!K75,"")</f>
        <v/>
      </c>
      <c r="N75" s="100" t="str">
        <f>IF(Centralizator!$U75=$A$1,Centralizator!L75,"")</f>
        <v/>
      </c>
      <c r="O75" s="94" t="str">
        <f>IF(Centralizator!$U75=$A$1,Centralizator!N75,"")</f>
        <v/>
      </c>
      <c r="P75" s="94" t="str">
        <f>IF(Centralizator!$U75=$A$1,Centralizator!O75,"")</f>
        <v/>
      </c>
      <c r="Q75" s="94" t="str">
        <f>IF(Centralizator!$U75=$A$1,Centralizator!P75,"")</f>
        <v/>
      </c>
      <c r="R75" s="94" t="str">
        <f>IF(Centralizator!$U75=$A$1,Centralizator!Q75,"")</f>
        <v/>
      </c>
      <c r="S75" s="94" t="str">
        <f>IF(Centralizator!$U75=$A$1,Centralizator!R75,"")</f>
        <v/>
      </c>
      <c r="T75" s="94" t="str">
        <f>IF(Centralizator!$U75=$A$1,Centralizator!S75,"")</f>
        <v/>
      </c>
      <c r="U75" s="94" t="str">
        <f>IF(Centralizator!$U75=$A$1,Centralizator!T75,"")</f>
        <v/>
      </c>
      <c r="V75" s="94" t="str">
        <f>IF(Centralizator!$U75=$A$1,Centralizator!U75,"")</f>
        <v/>
      </c>
      <c r="W75" s="94" t="str">
        <f>IF(Centralizator!$U75=$A$1,Centralizator!V75,"")</f>
        <v/>
      </c>
      <c r="X75" s="94" t="str">
        <f>IF(Centralizator!$U75=$A$1,Centralizator!W75,"")</f>
        <v/>
      </c>
      <c r="Y75" s="94" t="str">
        <f>IF(Centralizator!$U75=$A$1,Centralizator!X75,"")</f>
        <v/>
      </c>
      <c r="Z75" s="94" t="str">
        <f>IF(Centralizator!$U75=$A$1,Centralizator!Y75,"")</f>
        <v/>
      </c>
      <c r="AA75" s="94" t="str">
        <f>IF(Centralizator!$U75=$A$1,Centralizator!Z75,"")</f>
        <v/>
      </c>
      <c r="AB75" s="94" t="str">
        <f>IF(Centralizator!$U75=$A$1,Centralizator!AA75,"")</f>
        <v/>
      </c>
      <c r="AC75" s="94" t="str">
        <f>IF(Centralizator!$U75=$A$1,Centralizator!AB75,"")</f>
        <v/>
      </c>
    </row>
    <row r="76" spans="1:29" hidden="1" x14ac:dyDescent="0.2">
      <c r="A76" s="93" t="str">
        <f t="shared" si="2"/>
        <v/>
      </c>
      <c r="B76" s="93">
        <f t="shared" si="3"/>
        <v>11</v>
      </c>
      <c r="C76" s="93">
        <v>68</v>
      </c>
      <c r="D76" s="93" t="str">
        <f>IF(Centralizator!$U76=$A$1,Centralizator!A76,"")</f>
        <v/>
      </c>
      <c r="E76" s="93" t="str">
        <f>IF(Centralizator!$U76=$A$1,Centralizator!B76,"")</f>
        <v/>
      </c>
      <c r="F76" s="93" t="str">
        <f>IF(Centralizator!$U76=$A$1,Centralizator!C76,"")</f>
        <v/>
      </c>
      <c r="G76" s="100" t="str">
        <f>IF(Centralizator!$U76=$A$1,Centralizator!D76,"")</f>
        <v/>
      </c>
      <c r="H76" s="100" t="str">
        <f>IF(Centralizator!$U76=$A$1,Centralizator!E76,"")</f>
        <v/>
      </c>
      <c r="I76" s="100" t="str">
        <f>IF(Centralizator!$U76=$A$1,Centralizator!F76,"")</f>
        <v/>
      </c>
      <c r="J76" s="100" t="str">
        <f>IF(Centralizator!$U76=$A$1,Centralizator!G76,"")</f>
        <v/>
      </c>
      <c r="K76" s="100" t="str">
        <f>IF(Centralizator!$U76=$A$1,Centralizator!H76,"")</f>
        <v/>
      </c>
      <c r="L76" s="100" t="str">
        <f>IF(Centralizator!$U76=$A$1,Centralizator!J76,"")</f>
        <v/>
      </c>
      <c r="M76" s="100" t="str">
        <f>IF(Centralizator!$U76=$A$1,Centralizator!K76,"")</f>
        <v/>
      </c>
      <c r="N76" s="100" t="str">
        <f>IF(Centralizator!$U76=$A$1,Centralizator!L76,"")</f>
        <v/>
      </c>
      <c r="O76" s="94" t="str">
        <f>IF(Centralizator!$U76=$A$1,Centralizator!N76,"")</f>
        <v/>
      </c>
      <c r="P76" s="94" t="str">
        <f>IF(Centralizator!$U76=$A$1,Centralizator!O76,"")</f>
        <v/>
      </c>
      <c r="Q76" s="94" t="str">
        <f>IF(Centralizator!$U76=$A$1,Centralizator!P76,"")</f>
        <v/>
      </c>
      <c r="R76" s="94" t="str">
        <f>IF(Centralizator!$U76=$A$1,Centralizator!Q76,"")</f>
        <v/>
      </c>
      <c r="S76" s="94" t="str">
        <f>IF(Centralizator!$U76=$A$1,Centralizator!R76,"")</f>
        <v/>
      </c>
      <c r="T76" s="94" t="str">
        <f>IF(Centralizator!$U76=$A$1,Centralizator!S76,"")</f>
        <v/>
      </c>
      <c r="U76" s="94" t="str">
        <f>IF(Centralizator!$U76=$A$1,Centralizator!T76,"")</f>
        <v/>
      </c>
      <c r="V76" s="94" t="str">
        <f>IF(Centralizator!$U76=$A$1,Centralizator!U76,"")</f>
        <v/>
      </c>
      <c r="W76" s="94" t="str">
        <f>IF(Centralizator!$U76=$A$1,Centralizator!V76,"")</f>
        <v/>
      </c>
      <c r="X76" s="94" t="str">
        <f>IF(Centralizator!$U76=$A$1,Centralizator!W76,"")</f>
        <v/>
      </c>
      <c r="Y76" s="94" t="str">
        <f>IF(Centralizator!$U76=$A$1,Centralizator!X76,"")</f>
        <v/>
      </c>
      <c r="Z76" s="94" t="str">
        <f>IF(Centralizator!$U76=$A$1,Centralizator!Y76,"")</f>
        <v/>
      </c>
      <c r="AA76" s="94" t="str">
        <f>IF(Centralizator!$U76=$A$1,Centralizator!Z76,"")</f>
        <v/>
      </c>
      <c r="AB76" s="94" t="str">
        <f>IF(Centralizator!$U76=$A$1,Centralizator!AA76,"")</f>
        <v/>
      </c>
      <c r="AC76" s="94" t="str">
        <f>IF(Centralizator!$U76=$A$1,Centralizator!AB76,"")</f>
        <v/>
      </c>
    </row>
    <row r="77" spans="1:29" hidden="1" x14ac:dyDescent="0.2">
      <c r="A77" s="93" t="str">
        <f t="shared" si="2"/>
        <v/>
      </c>
      <c r="B77" s="93">
        <f t="shared" si="3"/>
        <v>11</v>
      </c>
      <c r="C77" s="93">
        <v>69</v>
      </c>
      <c r="D77" s="93" t="str">
        <f>IF(Centralizator!$U77=$A$1,Centralizator!A77,"")</f>
        <v/>
      </c>
      <c r="E77" s="93" t="str">
        <f>IF(Centralizator!$U77=$A$1,Centralizator!B77,"")</f>
        <v/>
      </c>
      <c r="F77" s="93" t="str">
        <f>IF(Centralizator!$U77=$A$1,Centralizator!C77,"")</f>
        <v/>
      </c>
      <c r="G77" s="100" t="str">
        <f>IF(Centralizator!$U77=$A$1,Centralizator!D77,"")</f>
        <v/>
      </c>
      <c r="H77" s="100" t="str">
        <f>IF(Centralizator!$U77=$A$1,Centralizator!E77,"")</f>
        <v/>
      </c>
      <c r="I77" s="100" t="str">
        <f>IF(Centralizator!$U77=$A$1,Centralizator!F77,"")</f>
        <v/>
      </c>
      <c r="J77" s="100" t="str">
        <f>IF(Centralizator!$U77=$A$1,Centralizator!G77,"")</f>
        <v/>
      </c>
      <c r="K77" s="100" t="str">
        <f>IF(Centralizator!$U77=$A$1,Centralizator!H77,"")</f>
        <v/>
      </c>
      <c r="L77" s="100" t="str">
        <f>IF(Centralizator!$U77=$A$1,Centralizator!J77,"")</f>
        <v/>
      </c>
      <c r="M77" s="100" t="str">
        <f>IF(Centralizator!$U77=$A$1,Centralizator!K77,"")</f>
        <v/>
      </c>
      <c r="N77" s="100" t="str">
        <f>IF(Centralizator!$U77=$A$1,Centralizator!L77,"")</f>
        <v/>
      </c>
      <c r="O77" s="94" t="str">
        <f>IF(Centralizator!$U77=$A$1,Centralizator!N77,"")</f>
        <v/>
      </c>
      <c r="P77" s="94" t="str">
        <f>IF(Centralizator!$U77=$A$1,Centralizator!O77,"")</f>
        <v/>
      </c>
      <c r="Q77" s="94" t="str">
        <f>IF(Centralizator!$U77=$A$1,Centralizator!P77,"")</f>
        <v/>
      </c>
      <c r="R77" s="94" t="str">
        <f>IF(Centralizator!$U77=$A$1,Centralizator!Q77,"")</f>
        <v/>
      </c>
      <c r="S77" s="94" t="str">
        <f>IF(Centralizator!$U77=$A$1,Centralizator!R77,"")</f>
        <v/>
      </c>
      <c r="T77" s="94" t="str">
        <f>IF(Centralizator!$U77=$A$1,Centralizator!S77,"")</f>
        <v/>
      </c>
      <c r="U77" s="94" t="str">
        <f>IF(Centralizator!$U77=$A$1,Centralizator!T77,"")</f>
        <v/>
      </c>
      <c r="V77" s="94" t="str">
        <f>IF(Centralizator!$U77=$A$1,Centralizator!U77,"")</f>
        <v/>
      </c>
      <c r="W77" s="94" t="str">
        <f>IF(Centralizator!$U77=$A$1,Centralizator!V77,"")</f>
        <v/>
      </c>
      <c r="X77" s="94" t="str">
        <f>IF(Centralizator!$U77=$A$1,Centralizator!W77,"")</f>
        <v/>
      </c>
      <c r="Y77" s="94" t="str">
        <f>IF(Centralizator!$U77=$A$1,Centralizator!X77,"")</f>
        <v/>
      </c>
      <c r="Z77" s="94" t="str">
        <f>IF(Centralizator!$U77=$A$1,Centralizator!Y77,"")</f>
        <v/>
      </c>
      <c r="AA77" s="94" t="str">
        <f>IF(Centralizator!$U77=$A$1,Centralizator!Z77,"")</f>
        <v/>
      </c>
      <c r="AB77" s="94" t="str">
        <f>IF(Centralizator!$U77=$A$1,Centralizator!AA77,"")</f>
        <v/>
      </c>
      <c r="AC77" s="94" t="str">
        <f>IF(Centralizator!$U77=$A$1,Centralizator!AB77,"")</f>
        <v/>
      </c>
    </row>
    <row r="78" spans="1:29" hidden="1" x14ac:dyDescent="0.2">
      <c r="A78" s="93" t="str">
        <f t="shared" si="2"/>
        <v/>
      </c>
      <c r="B78" s="93">
        <f t="shared" si="3"/>
        <v>11</v>
      </c>
      <c r="C78" s="93">
        <v>70</v>
      </c>
      <c r="D78" s="93" t="str">
        <f>IF(Centralizator!$U78=$A$1,Centralizator!A78,"")</f>
        <v/>
      </c>
      <c r="E78" s="93" t="str">
        <f>IF(Centralizator!$U78=$A$1,Centralizator!B78,"")</f>
        <v/>
      </c>
      <c r="F78" s="93" t="str">
        <f>IF(Centralizator!$U78=$A$1,Centralizator!C78,"")</f>
        <v/>
      </c>
      <c r="G78" s="100" t="str">
        <f>IF(Centralizator!$U78=$A$1,Centralizator!D78,"")</f>
        <v/>
      </c>
      <c r="H78" s="100" t="str">
        <f>IF(Centralizator!$U78=$A$1,Centralizator!E78,"")</f>
        <v/>
      </c>
      <c r="I78" s="100" t="str">
        <f>IF(Centralizator!$U78=$A$1,Centralizator!F78,"")</f>
        <v/>
      </c>
      <c r="J78" s="100" t="str">
        <f>IF(Centralizator!$U78=$A$1,Centralizator!G78,"")</f>
        <v/>
      </c>
      <c r="K78" s="100" t="str">
        <f>IF(Centralizator!$U78=$A$1,Centralizator!H78,"")</f>
        <v/>
      </c>
      <c r="L78" s="100" t="str">
        <f>IF(Centralizator!$U78=$A$1,Centralizator!J78,"")</f>
        <v/>
      </c>
      <c r="M78" s="100" t="str">
        <f>IF(Centralizator!$U78=$A$1,Centralizator!K78,"")</f>
        <v/>
      </c>
      <c r="N78" s="100" t="str">
        <f>IF(Centralizator!$U78=$A$1,Centralizator!L78,"")</f>
        <v/>
      </c>
      <c r="O78" s="94" t="str">
        <f>IF(Centralizator!$U78=$A$1,Centralizator!N78,"")</f>
        <v/>
      </c>
      <c r="P78" s="94" t="str">
        <f>IF(Centralizator!$U78=$A$1,Centralizator!O78,"")</f>
        <v/>
      </c>
      <c r="Q78" s="94" t="str">
        <f>IF(Centralizator!$U78=$A$1,Centralizator!P78,"")</f>
        <v/>
      </c>
      <c r="R78" s="94" t="str">
        <f>IF(Centralizator!$U78=$A$1,Centralizator!Q78,"")</f>
        <v/>
      </c>
      <c r="S78" s="94" t="str">
        <f>IF(Centralizator!$U78=$A$1,Centralizator!R78,"")</f>
        <v/>
      </c>
      <c r="T78" s="94" t="str">
        <f>IF(Centralizator!$U78=$A$1,Centralizator!S78,"")</f>
        <v/>
      </c>
      <c r="U78" s="94" t="str">
        <f>IF(Centralizator!$U78=$A$1,Centralizator!T78,"")</f>
        <v/>
      </c>
      <c r="V78" s="94" t="str">
        <f>IF(Centralizator!$U78=$A$1,Centralizator!U78,"")</f>
        <v/>
      </c>
      <c r="W78" s="94" t="str">
        <f>IF(Centralizator!$U78=$A$1,Centralizator!V78,"")</f>
        <v/>
      </c>
      <c r="X78" s="94" t="str">
        <f>IF(Centralizator!$U78=$A$1,Centralizator!W78,"")</f>
        <v/>
      </c>
      <c r="Y78" s="94" t="str">
        <f>IF(Centralizator!$U78=$A$1,Centralizator!X78,"")</f>
        <v/>
      </c>
      <c r="Z78" s="94" t="str">
        <f>IF(Centralizator!$U78=$A$1,Centralizator!Y78,"")</f>
        <v/>
      </c>
      <c r="AA78" s="94" t="str">
        <f>IF(Centralizator!$U78=$A$1,Centralizator!Z78,"")</f>
        <v/>
      </c>
      <c r="AB78" s="94" t="str">
        <f>IF(Centralizator!$U78=$A$1,Centralizator!AA78,"")</f>
        <v/>
      </c>
      <c r="AC78" s="94" t="str">
        <f>IF(Centralizator!$U78=$A$1,Centralizator!AB78,"")</f>
        <v/>
      </c>
    </row>
    <row r="79" spans="1:29" hidden="1" x14ac:dyDescent="0.2">
      <c r="A79" s="93" t="str">
        <f t="shared" si="2"/>
        <v/>
      </c>
      <c r="B79" s="93">
        <f t="shared" si="3"/>
        <v>11</v>
      </c>
      <c r="C79" s="93">
        <v>71</v>
      </c>
      <c r="D79" s="93" t="str">
        <f>IF(Centralizator!$U79=$A$1,Centralizator!A79,"")</f>
        <v/>
      </c>
      <c r="E79" s="93" t="str">
        <f>IF(Centralizator!$U79=$A$1,Centralizator!B79,"")</f>
        <v/>
      </c>
      <c r="F79" s="93" t="str">
        <f>IF(Centralizator!$U79=$A$1,Centralizator!C79,"")</f>
        <v/>
      </c>
      <c r="G79" s="100" t="str">
        <f>IF(Centralizator!$U79=$A$1,Centralizator!D79,"")</f>
        <v/>
      </c>
      <c r="H79" s="100" t="str">
        <f>IF(Centralizator!$U79=$A$1,Centralizator!E79,"")</f>
        <v/>
      </c>
      <c r="I79" s="100" t="str">
        <f>IF(Centralizator!$U79=$A$1,Centralizator!F79,"")</f>
        <v/>
      </c>
      <c r="J79" s="100" t="str">
        <f>IF(Centralizator!$U79=$A$1,Centralizator!G79,"")</f>
        <v/>
      </c>
      <c r="K79" s="100" t="str">
        <f>IF(Centralizator!$U79=$A$1,Centralizator!H79,"")</f>
        <v/>
      </c>
      <c r="L79" s="100" t="str">
        <f>IF(Centralizator!$U79=$A$1,Centralizator!J79,"")</f>
        <v/>
      </c>
      <c r="M79" s="100" t="str">
        <f>IF(Centralizator!$U79=$A$1,Centralizator!K79,"")</f>
        <v/>
      </c>
      <c r="N79" s="100" t="str">
        <f>IF(Centralizator!$U79=$A$1,Centralizator!L79,"")</f>
        <v/>
      </c>
      <c r="O79" s="94" t="str">
        <f>IF(Centralizator!$U79=$A$1,Centralizator!N79,"")</f>
        <v/>
      </c>
      <c r="P79" s="94" t="str">
        <f>IF(Centralizator!$U79=$A$1,Centralizator!O79,"")</f>
        <v/>
      </c>
      <c r="Q79" s="94" t="str">
        <f>IF(Centralizator!$U79=$A$1,Centralizator!P79,"")</f>
        <v/>
      </c>
      <c r="R79" s="94" t="str">
        <f>IF(Centralizator!$U79=$A$1,Centralizator!Q79,"")</f>
        <v/>
      </c>
      <c r="S79" s="94" t="str">
        <f>IF(Centralizator!$U79=$A$1,Centralizator!R79,"")</f>
        <v/>
      </c>
      <c r="T79" s="94" t="str">
        <f>IF(Centralizator!$U79=$A$1,Centralizator!S79,"")</f>
        <v/>
      </c>
      <c r="U79" s="94" t="str">
        <f>IF(Centralizator!$U79=$A$1,Centralizator!T79,"")</f>
        <v/>
      </c>
      <c r="V79" s="94" t="str">
        <f>IF(Centralizator!$U79=$A$1,Centralizator!U79,"")</f>
        <v/>
      </c>
      <c r="W79" s="94" t="str">
        <f>IF(Centralizator!$U79=$A$1,Centralizator!V79,"")</f>
        <v/>
      </c>
      <c r="X79" s="94" t="str">
        <f>IF(Centralizator!$U79=$A$1,Centralizator!W79,"")</f>
        <v/>
      </c>
      <c r="Y79" s="94" t="str">
        <f>IF(Centralizator!$U79=$A$1,Centralizator!X79,"")</f>
        <v/>
      </c>
      <c r="Z79" s="94" t="str">
        <f>IF(Centralizator!$U79=$A$1,Centralizator!Y79,"")</f>
        <v/>
      </c>
      <c r="AA79" s="94" t="str">
        <f>IF(Centralizator!$U79=$A$1,Centralizator!Z79,"")</f>
        <v/>
      </c>
      <c r="AB79" s="94" t="str">
        <f>IF(Centralizator!$U79=$A$1,Centralizator!AA79,"")</f>
        <v/>
      </c>
      <c r="AC79" s="94" t="str">
        <f>IF(Centralizator!$U79=$A$1,Centralizator!AB79,"")</f>
        <v/>
      </c>
    </row>
    <row r="80" spans="1:29" hidden="1" x14ac:dyDescent="0.2">
      <c r="A80" s="93" t="str">
        <f t="shared" si="2"/>
        <v/>
      </c>
      <c r="B80" s="93">
        <f t="shared" si="3"/>
        <v>11</v>
      </c>
      <c r="C80" s="93">
        <v>72</v>
      </c>
      <c r="D80" s="93" t="str">
        <f>IF(Centralizator!$U80=$A$1,Centralizator!A80,"")</f>
        <v/>
      </c>
      <c r="E80" s="93" t="str">
        <f>IF(Centralizator!$U80=$A$1,Centralizator!B80,"")</f>
        <v/>
      </c>
      <c r="F80" s="93" t="str">
        <f>IF(Centralizator!$U80=$A$1,Centralizator!C80,"")</f>
        <v/>
      </c>
      <c r="G80" s="100" t="str">
        <f>IF(Centralizator!$U80=$A$1,Centralizator!D80,"")</f>
        <v/>
      </c>
      <c r="H80" s="100" t="str">
        <f>IF(Centralizator!$U80=$A$1,Centralizator!E80,"")</f>
        <v/>
      </c>
      <c r="I80" s="100" t="str">
        <f>IF(Centralizator!$U80=$A$1,Centralizator!F80,"")</f>
        <v/>
      </c>
      <c r="J80" s="100" t="str">
        <f>IF(Centralizator!$U80=$A$1,Centralizator!G80,"")</f>
        <v/>
      </c>
      <c r="K80" s="100" t="str">
        <f>IF(Centralizator!$U80=$A$1,Centralizator!H80,"")</f>
        <v/>
      </c>
      <c r="L80" s="100" t="str">
        <f>IF(Centralizator!$U80=$A$1,Centralizator!J80,"")</f>
        <v/>
      </c>
      <c r="M80" s="100" t="str">
        <f>IF(Centralizator!$U80=$A$1,Centralizator!K80,"")</f>
        <v/>
      </c>
      <c r="N80" s="100" t="str">
        <f>IF(Centralizator!$U80=$A$1,Centralizator!L80,"")</f>
        <v/>
      </c>
      <c r="O80" s="94" t="str">
        <f>IF(Centralizator!$U80=$A$1,Centralizator!N80,"")</f>
        <v/>
      </c>
      <c r="P80" s="94" t="str">
        <f>IF(Centralizator!$U80=$A$1,Centralizator!O80,"")</f>
        <v/>
      </c>
      <c r="Q80" s="94" t="str">
        <f>IF(Centralizator!$U80=$A$1,Centralizator!P80,"")</f>
        <v/>
      </c>
      <c r="R80" s="94" t="str">
        <f>IF(Centralizator!$U80=$A$1,Centralizator!Q80,"")</f>
        <v/>
      </c>
      <c r="S80" s="94" t="str">
        <f>IF(Centralizator!$U80=$A$1,Centralizator!R80,"")</f>
        <v/>
      </c>
      <c r="T80" s="94" t="str">
        <f>IF(Centralizator!$U80=$A$1,Centralizator!S80,"")</f>
        <v/>
      </c>
      <c r="U80" s="94" t="str">
        <f>IF(Centralizator!$U80=$A$1,Centralizator!T80,"")</f>
        <v/>
      </c>
      <c r="V80" s="94" t="str">
        <f>IF(Centralizator!$U80=$A$1,Centralizator!U80,"")</f>
        <v/>
      </c>
      <c r="W80" s="94" t="str">
        <f>IF(Centralizator!$U80=$A$1,Centralizator!V80,"")</f>
        <v/>
      </c>
      <c r="X80" s="94" t="str">
        <f>IF(Centralizator!$U80=$A$1,Centralizator!W80,"")</f>
        <v/>
      </c>
      <c r="Y80" s="94" t="str">
        <f>IF(Centralizator!$U80=$A$1,Centralizator!X80,"")</f>
        <v/>
      </c>
      <c r="Z80" s="94" t="str">
        <f>IF(Centralizator!$U80=$A$1,Centralizator!Y80,"")</f>
        <v/>
      </c>
      <c r="AA80" s="94" t="str">
        <f>IF(Centralizator!$U80=$A$1,Centralizator!Z80,"")</f>
        <v/>
      </c>
      <c r="AB80" s="94" t="str">
        <f>IF(Centralizator!$U80=$A$1,Centralizator!AA80,"")</f>
        <v/>
      </c>
      <c r="AC80" s="94" t="str">
        <f>IF(Centralizator!$U80=$A$1,Centralizator!AB80,"")</f>
        <v/>
      </c>
    </row>
    <row r="81" spans="1:29" hidden="1" x14ac:dyDescent="0.2">
      <c r="A81" s="93" t="str">
        <f t="shared" ref="A81:A104" si="4">IF(B81=B80+1,B81,"")</f>
        <v/>
      </c>
      <c r="B81" s="93">
        <f t="shared" ref="B81:B104" si="5">IF(D81="",B80,B80+1)</f>
        <v>11</v>
      </c>
      <c r="C81" s="93">
        <v>73</v>
      </c>
      <c r="D81" s="93" t="str">
        <f>IF(Centralizator!$U81=$A$1,Centralizator!A81,"")</f>
        <v/>
      </c>
      <c r="E81" s="93" t="str">
        <f>IF(Centralizator!$U81=$A$1,Centralizator!B81,"")</f>
        <v/>
      </c>
      <c r="F81" s="93" t="str">
        <f>IF(Centralizator!$U81=$A$1,Centralizator!C81,"")</f>
        <v/>
      </c>
      <c r="G81" s="100" t="str">
        <f>IF(Centralizator!$U81=$A$1,Centralizator!D81,"")</f>
        <v/>
      </c>
      <c r="H81" s="100" t="str">
        <f>IF(Centralizator!$U81=$A$1,Centralizator!E81,"")</f>
        <v/>
      </c>
      <c r="I81" s="100" t="str">
        <f>IF(Centralizator!$U81=$A$1,Centralizator!F81,"")</f>
        <v/>
      </c>
      <c r="J81" s="100" t="str">
        <f>IF(Centralizator!$U81=$A$1,Centralizator!G81,"")</f>
        <v/>
      </c>
      <c r="K81" s="100" t="str">
        <f>IF(Centralizator!$U81=$A$1,Centralizator!H81,"")</f>
        <v/>
      </c>
      <c r="L81" s="100" t="str">
        <f>IF(Centralizator!$U81=$A$1,Centralizator!J81,"")</f>
        <v/>
      </c>
      <c r="M81" s="100" t="str">
        <f>IF(Centralizator!$U81=$A$1,Centralizator!K81,"")</f>
        <v/>
      </c>
      <c r="N81" s="100" t="str">
        <f>IF(Centralizator!$U81=$A$1,Centralizator!L81,"")</f>
        <v/>
      </c>
      <c r="O81" s="94" t="str">
        <f>IF(Centralizator!$U81=$A$1,Centralizator!N81,"")</f>
        <v/>
      </c>
      <c r="P81" s="94" t="str">
        <f>IF(Centralizator!$U81=$A$1,Centralizator!O81,"")</f>
        <v/>
      </c>
      <c r="Q81" s="94" t="str">
        <f>IF(Centralizator!$U81=$A$1,Centralizator!P81,"")</f>
        <v/>
      </c>
      <c r="R81" s="94" t="str">
        <f>IF(Centralizator!$U81=$A$1,Centralizator!Q81,"")</f>
        <v/>
      </c>
      <c r="S81" s="94" t="str">
        <f>IF(Centralizator!$U81=$A$1,Centralizator!R81,"")</f>
        <v/>
      </c>
      <c r="T81" s="94" t="str">
        <f>IF(Centralizator!$U81=$A$1,Centralizator!S81,"")</f>
        <v/>
      </c>
      <c r="U81" s="94" t="str">
        <f>IF(Centralizator!$U81=$A$1,Centralizator!T81,"")</f>
        <v/>
      </c>
      <c r="V81" s="94" t="str">
        <f>IF(Centralizator!$U81=$A$1,Centralizator!U81,"")</f>
        <v/>
      </c>
      <c r="W81" s="94" t="str">
        <f>IF(Centralizator!$U81=$A$1,Centralizator!V81,"")</f>
        <v/>
      </c>
      <c r="X81" s="94" t="str">
        <f>IF(Centralizator!$U81=$A$1,Centralizator!W81,"")</f>
        <v/>
      </c>
      <c r="Y81" s="94" t="str">
        <f>IF(Centralizator!$U81=$A$1,Centralizator!X81,"")</f>
        <v/>
      </c>
      <c r="Z81" s="94" t="str">
        <f>IF(Centralizator!$U81=$A$1,Centralizator!Y81,"")</f>
        <v/>
      </c>
      <c r="AA81" s="94" t="str">
        <f>IF(Centralizator!$U81=$A$1,Centralizator!Z81,"")</f>
        <v/>
      </c>
      <c r="AB81" s="94" t="str">
        <f>IF(Centralizator!$U81=$A$1,Centralizator!AA81,"")</f>
        <v/>
      </c>
      <c r="AC81" s="94" t="str">
        <f>IF(Centralizator!$U81=$A$1,Centralizator!AB81,"")</f>
        <v/>
      </c>
    </row>
    <row r="82" spans="1:29" hidden="1" x14ac:dyDescent="0.2">
      <c r="A82" s="93" t="str">
        <f t="shared" si="4"/>
        <v/>
      </c>
      <c r="B82" s="93">
        <f t="shared" si="5"/>
        <v>11</v>
      </c>
      <c r="C82" s="93">
        <v>74</v>
      </c>
      <c r="D82" s="93" t="str">
        <f>IF(Centralizator!$U82=$A$1,Centralizator!A82,"")</f>
        <v/>
      </c>
      <c r="E82" s="93" t="str">
        <f>IF(Centralizator!$U82=$A$1,Centralizator!B82,"")</f>
        <v/>
      </c>
      <c r="F82" s="93" t="str">
        <f>IF(Centralizator!$U82=$A$1,Centralizator!C82,"")</f>
        <v/>
      </c>
      <c r="G82" s="100" t="str">
        <f>IF(Centralizator!$U82=$A$1,Centralizator!D82,"")</f>
        <v/>
      </c>
      <c r="H82" s="100" t="str">
        <f>IF(Centralizator!$U82=$A$1,Centralizator!E82,"")</f>
        <v/>
      </c>
      <c r="I82" s="100" t="str">
        <f>IF(Centralizator!$U82=$A$1,Centralizator!F82,"")</f>
        <v/>
      </c>
      <c r="J82" s="100" t="str">
        <f>IF(Centralizator!$U82=$A$1,Centralizator!G82,"")</f>
        <v/>
      </c>
      <c r="K82" s="100" t="str">
        <f>IF(Centralizator!$U82=$A$1,Centralizator!H82,"")</f>
        <v/>
      </c>
      <c r="L82" s="100" t="str">
        <f>IF(Centralizator!$U82=$A$1,Centralizator!J82,"")</f>
        <v/>
      </c>
      <c r="M82" s="100" t="str">
        <f>IF(Centralizator!$U82=$A$1,Centralizator!K82,"")</f>
        <v/>
      </c>
      <c r="N82" s="100" t="str">
        <f>IF(Centralizator!$U82=$A$1,Centralizator!L82,"")</f>
        <v/>
      </c>
      <c r="O82" s="94" t="str">
        <f>IF(Centralizator!$U82=$A$1,Centralizator!N82,"")</f>
        <v/>
      </c>
      <c r="P82" s="94" t="str">
        <f>IF(Centralizator!$U82=$A$1,Centralizator!O82,"")</f>
        <v/>
      </c>
      <c r="Q82" s="94" t="str">
        <f>IF(Centralizator!$U82=$A$1,Centralizator!P82,"")</f>
        <v/>
      </c>
      <c r="R82" s="94" t="str">
        <f>IF(Centralizator!$U82=$A$1,Centralizator!Q82,"")</f>
        <v/>
      </c>
      <c r="S82" s="94" t="str">
        <f>IF(Centralizator!$U82=$A$1,Centralizator!R82,"")</f>
        <v/>
      </c>
      <c r="T82" s="94" t="str">
        <f>IF(Centralizator!$U82=$A$1,Centralizator!S82,"")</f>
        <v/>
      </c>
      <c r="U82" s="94" t="str">
        <f>IF(Centralizator!$U82=$A$1,Centralizator!T82,"")</f>
        <v/>
      </c>
      <c r="V82" s="94" t="str">
        <f>IF(Centralizator!$U82=$A$1,Centralizator!U82,"")</f>
        <v/>
      </c>
      <c r="W82" s="94" t="str">
        <f>IF(Centralizator!$U82=$A$1,Centralizator!V82,"")</f>
        <v/>
      </c>
      <c r="X82" s="94" t="str">
        <f>IF(Centralizator!$U82=$A$1,Centralizator!W82,"")</f>
        <v/>
      </c>
      <c r="Y82" s="94" t="str">
        <f>IF(Centralizator!$U82=$A$1,Centralizator!X82,"")</f>
        <v/>
      </c>
      <c r="Z82" s="94" t="str">
        <f>IF(Centralizator!$U82=$A$1,Centralizator!Y82,"")</f>
        <v/>
      </c>
      <c r="AA82" s="94" t="str">
        <f>IF(Centralizator!$U82=$A$1,Centralizator!Z82,"")</f>
        <v/>
      </c>
      <c r="AB82" s="94" t="str">
        <f>IF(Centralizator!$U82=$A$1,Centralizator!AA82,"")</f>
        <v/>
      </c>
      <c r="AC82" s="94" t="str">
        <f>IF(Centralizator!$U82=$A$1,Centralizator!AB82,"")</f>
        <v/>
      </c>
    </row>
    <row r="83" spans="1:29" hidden="1" x14ac:dyDescent="0.2">
      <c r="A83" s="93" t="str">
        <f t="shared" si="4"/>
        <v/>
      </c>
      <c r="B83" s="93">
        <f t="shared" si="5"/>
        <v>11</v>
      </c>
      <c r="C83" s="93">
        <v>75</v>
      </c>
      <c r="D83" s="93" t="str">
        <f>IF(Centralizator!$U83=$A$1,Centralizator!A83,"")</f>
        <v/>
      </c>
      <c r="E83" s="93" t="str">
        <f>IF(Centralizator!$U83=$A$1,Centralizator!B83,"")</f>
        <v/>
      </c>
      <c r="F83" s="93" t="str">
        <f>IF(Centralizator!$U83=$A$1,Centralizator!C83,"")</f>
        <v/>
      </c>
      <c r="G83" s="100" t="str">
        <f>IF(Centralizator!$U83=$A$1,Centralizator!D83,"")</f>
        <v/>
      </c>
      <c r="H83" s="100" t="str">
        <f>IF(Centralizator!$U83=$A$1,Centralizator!E83,"")</f>
        <v/>
      </c>
      <c r="I83" s="100" t="str">
        <f>IF(Centralizator!$U83=$A$1,Centralizator!F83,"")</f>
        <v/>
      </c>
      <c r="J83" s="100" t="str">
        <f>IF(Centralizator!$U83=$A$1,Centralizator!G83,"")</f>
        <v/>
      </c>
      <c r="K83" s="100" t="str">
        <f>IF(Centralizator!$U83=$A$1,Centralizator!H83,"")</f>
        <v/>
      </c>
      <c r="L83" s="100" t="str">
        <f>IF(Centralizator!$U83=$A$1,Centralizator!J83,"")</f>
        <v/>
      </c>
      <c r="M83" s="100" t="str">
        <f>IF(Centralizator!$U83=$A$1,Centralizator!K83,"")</f>
        <v/>
      </c>
      <c r="N83" s="100" t="str">
        <f>IF(Centralizator!$U83=$A$1,Centralizator!L83,"")</f>
        <v/>
      </c>
      <c r="O83" s="94" t="str">
        <f>IF(Centralizator!$U83=$A$1,Centralizator!N83,"")</f>
        <v/>
      </c>
      <c r="P83" s="94" t="str">
        <f>IF(Centralizator!$U83=$A$1,Centralizator!O83,"")</f>
        <v/>
      </c>
      <c r="Q83" s="94" t="str">
        <f>IF(Centralizator!$U83=$A$1,Centralizator!P83,"")</f>
        <v/>
      </c>
      <c r="R83" s="94" t="str">
        <f>IF(Centralizator!$U83=$A$1,Centralizator!Q83,"")</f>
        <v/>
      </c>
      <c r="S83" s="94" t="str">
        <f>IF(Centralizator!$U83=$A$1,Centralizator!R83,"")</f>
        <v/>
      </c>
      <c r="T83" s="94" t="str">
        <f>IF(Centralizator!$U83=$A$1,Centralizator!S83,"")</f>
        <v/>
      </c>
      <c r="U83" s="94" t="str">
        <f>IF(Centralizator!$U83=$A$1,Centralizator!T83,"")</f>
        <v/>
      </c>
      <c r="V83" s="94" t="str">
        <f>IF(Centralizator!$U83=$A$1,Centralizator!U83,"")</f>
        <v/>
      </c>
      <c r="W83" s="94" t="str">
        <f>IF(Centralizator!$U83=$A$1,Centralizator!V83,"")</f>
        <v/>
      </c>
      <c r="X83" s="94" t="str">
        <f>IF(Centralizator!$U83=$A$1,Centralizator!W83,"")</f>
        <v/>
      </c>
      <c r="Y83" s="94" t="str">
        <f>IF(Centralizator!$U83=$A$1,Centralizator!X83,"")</f>
        <v/>
      </c>
      <c r="Z83" s="94" t="str">
        <f>IF(Centralizator!$U83=$A$1,Centralizator!Y83,"")</f>
        <v/>
      </c>
      <c r="AA83" s="94" t="str">
        <f>IF(Centralizator!$U83=$A$1,Centralizator!Z83,"")</f>
        <v/>
      </c>
      <c r="AB83" s="94" t="str">
        <f>IF(Centralizator!$U83=$A$1,Centralizator!AA83,"")</f>
        <v/>
      </c>
      <c r="AC83" s="94" t="str">
        <f>IF(Centralizator!$U83=$A$1,Centralizator!AB83,"")</f>
        <v/>
      </c>
    </row>
    <row r="84" spans="1:29" hidden="1" x14ac:dyDescent="0.2">
      <c r="A84" s="93" t="str">
        <f t="shared" si="4"/>
        <v/>
      </c>
      <c r="B84" s="93">
        <f t="shared" si="5"/>
        <v>11</v>
      </c>
      <c r="C84" s="93">
        <v>76</v>
      </c>
      <c r="D84" s="93" t="str">
        <f>IF(Centralizator!$U84=$A$1,Centralizator!A84,"")</f>
        <v/>
      </c>
      <c r="E84" s="93" t="str">
        <f>IF(Centralizator!$U84=$A$1,Centralizator!B84,"")</f>
        <v/>
      </c>
      <c r="F84" s="93" t="str">
        <f>IF(Centralizator!$U84=$A$1,Centralizator!C84,"")</f>
        <v/>
      </c>
      <c r="G84" s="100" t="str">
        <f>IF(Centralizator!$U84=$A$1,Centralizator!D84,"")</f>
        <v/>
      </c>
      <c r="H84" s="100" t="str">
        <f>IF(Centralizator!$U84=$A$1,Centralizator!E84,"")</f>
        <v/>
      </c>
      <c r="I84" s="100" t="str">
        <f>IF(Centralizator!$U84=$A$1,Centralizator!F84,"")</f>
        <v/>
      </c>
      <c r="J84" s="100" t="str">
        <f>IF(Centralizator!$U84=$A$1,Centralizator!G84,"")</f>
        <v/>
      </c>
      <c r="K84" s="100" t="str">
        <f>IF(Centralizator!$U84=$A$1,Centralizator!H84,"")</f>
        <v/>
      </c>
      <c r="L84" s="100" t="str">
        <f>IF(Centralizator!$U84=$A$1,Centralizator!J84,"")</f>
        <v/>
      </c>
      <c r="M84" s="100" t="str">
        <f>IF(Centralizator!$U84=$A$1,Centralizator!K84,"")</f>
        <v/>
      </c>
      <c r="N84" s="100" t="str">
        <f>IF(Centralizator!$U84=$A$1,Centralizator!L84,"")</f>
        <v/>
      </c>
      <c r="O84" s="94" t="str">
        <f>IF(Centralizator!$U84=$A$1,Centralizator!N84,"")</f>
        <v/>
      </c>
      <c r="P84" s="94" t="str">
        <f>IF(Centralizator!$U84=$A$1,Centralizator!O84,"")</f>
        <v/>
      </c>
      <c r="Q84" s="94" t="str">
        <f>IF(Centralizator!$U84=$A$1,Centralizator!P84,"")</f>
        <v/>
      </c>
      <c r="R84" s="94" t="str">
        <f>IF(Centralizator!$U84=$A$1,Centralizator!Q84,"")</f>
        <v/>
      </c>
      <c r="S84" s="94" t="str">
        <f>IF(Centralizator!$U84=$A$1,Centralizator!R84,"")</f>
        <v/>
      </c>
      <c r="T84" s="94" t="str">
        <f>IF(Centralizator!$U84=$A$1,Centralizator!S84,"")</f>
        <v/>
      </c>
      <c r="U84" s="94" t="str">
        <f>IF(Centralizator!$U84=$A$1,Centralizator!T84,"")</f>
        <v/>
      </c>
      <c r="V84" s="94" t="str">
        <f>IF(Centralizator!$U84=$A$1,Centralizator!U84,"")</f>
        <v/>
      </c>
      <c r="W84" s="94" t="str">
        <f>IF(Centralizator!$U84=$A$1,Centralizator!V84,"")</f>
        <v/>
      </c>
      <c r="X84" s="94" t="str">
        <f>IF(Centralizator!$U84=$A$1,Centralizator!W84,"")</f>
        <v/>
      </c>
      <c r="Y84" s="94" t="str">
        <f>IF(Centralizator!$U84=$A$1,Centralizator!X84,"")</f>
        <v/>
      </c>
      <c r="Z84" s="94" t="str">
        <f>IF(Centralizator!$U84=$A$1,Centralizator!Y84,"")</f>
        <v/>
      </c>
      <c r="AA84" s="94" t="str">
        <f>IF(Centralizator!$U84=$A$1,Centralizator!Z84,"")</f>
        <v/>
      </c>
      <c r="AB84" s="94" t="str">
        <f>IF(Centralizator!$U84=$A$1,Centralizator!AA84,"")</f>
        <v/>
      </c>
      <c r="AC84" s="94" t="str">
        <f>IF(Centralizator!$U84=$A$1,Centralizator!AB84,"")</f>
        <v/>
      </c>
    </row>
    <row r="85" spans="1:29" hidden="1" x14ac:dyDescent="0.2">
      <c r="A85" s="93" t="str">
        <f t="shared" si="4"/>
        <v/>
      </c>
      <c r="B85" s="93">
        <f t="shared" si="5"/>
        <v>11</v>
      </c>
      <c r="C85" s="93">
        <v>77</v>
      </c>
      <c r="D85" s="93" t="str">
        <f>IF(Centralizator!$U85=$A$1,Centralizator!A85,"")</f>
        <v/>
      </c>
      <c r="E85" s="93" t="str">
        <f>IF(Centralizator!$U85=$A$1,Centralizator!B85,"")</f>
        <v/>
      </c>
      <c r="F85" s="93" t="str">
        <f>IF(Centralizator!$U85=$A$1,Centralizator!C85,"")</f>
        <v/>
      </c>
      <c r="G85" s="100" t="str">
        <f>IF(Centralizator!$U85=$A$1,Centralizator!D85,"")</f>
        <v/>
      </c>
      <c r="H85" s="100" t="str">
        <f>IF(Centralizator!$U85=$A$1,Centralizator!E85,"")</f>
        <v/>
      </c>
      <c r="I85" s="100" t="str">
        <f>IF(Centralizator!$U85=$A$1,Centralizator!F85,"")</f>
        <v/>
      </c>
      <c r="J85" s="100" t="str">
        <f>IF(Centralizator!$U85=$A$1,Centralizator!G85,"")</f>
        <v/>
      </c>
      <c r="K85" s="100" t="str">
        <f>IF(Centralizator!$U85=$A$1,Centralizator!H85,"")</f>
        <v/>
      </c>
      <c r="L85" s="100" t="str">
        <f>IF(Centralizator!$U85=$A$1,Centralizator!J85,"")</f>
        <v/>
      </c>
      <c r="M85" s="100" t="str">
        <f>IF(Centralizator!$U85=$A$1,Centralizator!K85,"")</f>
        <v/>
      </c>
      <c r="N85" s="100" t="str">
        <f>IF(Centralizator!$U85=$A$1,Centralizator!L85,"")</f>
        <v/>
      </c>
      <c r="O85" s="94" t="str">
        <f>IF(Centralizator!$U85=$A$1,Centralizator!N85,"")</f>
        <v/>
      </c>
      <c r="P85" s="94" t="str">
        <f>IF(Centralizator!$U85=$A$1,Centralizator!O85,"")</f>
        <v/>
      </c>
      <c r="Q85" s="94" t="str">
        <f>IF(Centralizator!$U85=$A$1,Centralizator!P85,"")</f>
        <v/>
      </c>
      <c r="R85" s="94" t="str">
        <f>IF(Centralizator!$U85=$A$1,Centralizator!Q85,"")</f>
        <v/>
      </c>
      <c r="S85" s="94" t="str">
        <f>IF(Centralizator!$U85=$A$1,Centralizator!R85,"")</f>
        <v/>
      </c>
      <c r="T85" s="94" t="str">
        <f>IF(Centralizator!$U85=$A$1,Centralizator!S85,"")</f>
        <v/>
      </c>
      <c r="U85" s="94" t="str">
        <f>IF(Centralizator!$U85=$A$1,Centralizator!T85,"")</f>
        <v/>
      </c>
      <c r="V85" s="94" t="str">
        <f>IF(Centralizator!$U85=$A$1,Centralizator!U85,"")</f>
        <v/>
      </c>
      <c r="W85" s="94" t="str">
        <f>IF(Centralizator!$U85=$A$1,Centralizator!V85,"")</f>
        <v/>
      </c>
      <c r="X85" s="94" t="str">
        <f>IF(Centralizator!$U85=$A$1,Centralizator!W85,"")</f>
        <v/>
      </c>
      <c r="Y85" s="94" t="str">
        <f>IF(Centralizator!$U85=$A$1,Centralizator!X85,"")</f>
        <v/>
      </c>
      <c r="Z85" s="94" t="str">
        <f>IF(Centralizator!$U85=$A$1,Centralizator!Y85,"")</f>
        <v/>
      </c>
      <c r="AA85" s="94" t="str">
        <f>IF(Centralizator!$U85=$A$1,Centralizator!Z85,"")</f>
        <v/>
      </c>
      <c r="AB85" s="94" t="str">
        <f>IF(Centralizator!$U85=$A$1,Centralizator!AA85,"")</f>
        <v/>
      </c>
      <c r="AC85" s="94" t="str">
        <f>IF(Centralizator!$U85=$A$1,Centralizator!AB85,"")</f>
        <v/>
      </c>
    </row>
    <row r="86" spans="1:29" hidden="1" x14ac:dyDescent="0.2">
      <c r="A86" s="93" t="str">
        <f t="shared" si="4"/>
        <v/>
      </c>
      <c r="B86" s="93">
        <f t="shared" si="5"/>
        <v>11</v>
      </c>
      <c r="C86" s="93">
        <v>78</v>
      </c>
      <c r="D86" s="93" t="str">
        <f>IF(Centralizator!$U86=$A$1,Centralizator!A86,"")</f>
        <v/>
      </c>
      <c r="E86" s="93" t="str">
        <f>IF(Centralizator!$U86=$A$1,Centralizator!B86,"")</f>
        <v/>
      </c>
      <c r="F86" s="93" t="str">
        <f>IF(Centralizator!$U86=$A$1,Centralizator!C86,"")</f>
        <v/>
      </c>
      <c r="G86" s="100" t="str">
        <f>IF(Centralizator!$U86=$A$1,Centralizator!D86,"")</f>
        <v/>
      </c>
      <c r="H86" s="100" t="str">
        <f>IF(Centralizator!$U86=$A$1,Centralizator!E86,"")</f>
        <v/>
      </c>
      <c r="I86" s="100" t="str">
        <f>IF(Centralizator!$U86=$A$1,Centralizator!F86,"")</f>
        <v/>
      </c>
      <c r="J86" s="100" t="str">
        <f>IF(Centralizator!$U86=$A$1,Centralizator!G86,"")</f>
        <v/>
      </c>
      <c r="K86" s="100" t="str">
        <f>IF(Centralizator!$U86=$A$1,Centralizator!H86,"")</f>
        <v/>
      </c>
      <c r="L86" s="100" t="str">
        <f>IF(Centralizator!$U86=$A$1,Centralizator!J86,"")</f>
        <v/>
      </c>
      <c r="M86" s="100" t="str">
        <f>IF(Centralizator!$U86=$A$1,Centralizator!K86,"")</f>
        <v/>
      </c>
      <c r="N86" s="100" t="str">
        <f>IF(Centralizator!$U86=$A$1,Centralizator!L86,"")</f>
        <v/>
      </c>
      <c r="O86" s="94" t="str">
        <f>IF(Centralizator!$U86=$A$1,Centralizator!N86,"")</f>
        <v/>
      </c>
      <c r="P86" s="94" t="str">
        <f>IF(Centralizator!$U86=$A$1,Centralizator!O86,"")</f>
        <v/>
      </c>
      <c r="Q86" s="94" t="str">
        <f>IF(Centralizator!$U86=$A$1,Centralizator!P86,"")</f>
        <v/>
      </c>
      <c r="R86" s="94" t="str">
        <f>IF(Centralizator!$U86=$A$1,Centralizator!Q86,"")</f>
        <v/>
      </c>
      <c r="S86" s="94" t="str">
        <f>IF(Centralizator!$U86=$A$1,Centralizator!R86,"")</f>
        <v/>
      </c>
      <c r="T86" s="94" t="str">
        <f>IF(Centralizator!$U86=$A$1,Centralizator!S86,"")</f>
        <v/>
      </c>
      <c r="U86" s="94" t="str">
        <f>IF(Centralizator!$U86=$A$1,Centralizator!T86,"")</f>
        <v/>
      </c>
      <c r="V86" s="94" t="str">
        <f>IF(Centralizator!$U86=$A$1,Centralizator!U86,"")</f>
        <v/>
      </c>
      <c r="W86" s="94" t="str">
        <f>IF(Centralizator!$U86=$A$1,Centralizator!V86,"")</f>
        <v/>
      </c>
      <c r="X86" s="94" t="str">
        <f>IF(Centralizator!$U86=$A$1,Centralizator!W86,"")</f>
        <v/>
      </c>
      <c r="Y86" s="94" t="str">
        <f>IF(Centralizator!$U86=$A$1,Centralizator!X86,"")</f>
        <v/>
      </c>
      <c r="Z86" s="94" t="str">
        <f>IF(Centralizator!$U86=$A$1,Centralizator!Y86,"")</f>
        <v/>
      </c>
      <c r="AA86" s="94" t="str">
        <f>IF(Centralizator!$U86=$A$1,Centralizator!Z86,"")</f>
        <v/>
      </c>
      <c r="AB86" s="94" t="str">
        <f>IF(Centralizator!$U86=$A$1,Centralizator!AA86,"")</f>
        <v/>
      </c>
      <c r="AC86" s="94" t="str">
        <f>IF(Centralizator!$U86=$A$1,Centralizator!AB86,"")</f>
        <v/>
      </c>
    </row>
    <row r="87" spans="1:29" hidden="1" x14ac:dyDescent="0.2">
      <c r="A87" s="93" t="str">
        <f t="shared" si="4"/>
        <v/>
      </c>
      <c r="B87" s="93">
        <f t="shared" si="5"/>
        <v>11</v>
      </c>
      <c r="C87" s="93">
        <v>79</v>
      </c>
      <c r="D87" s="93" t="str">
        <f>IF(Centralizator!$U87=$A$1,Centralizator!A87,"")</f>
        <v/>
      </c>
      <c r="E87" s="93" t="str">
        <f>IF(Centralizator!$U87=$A$1,Centralizator!B87,"")</f>
        <v/>
      </c>
      <c r="F87" s="93" t="str">
        <f>IF(Centralizator!$U87=$A$1,Centralizator!C87,"")</f>
        <v/>
      </c>
      <c r="G87" s="100" t="str">
        <f>IF(Centralizator!$U87=$A$1,Centralizator!D87,"")</f>
        <v/>
      </c>
      <c r="H87" s="100" t="str">
        <f>IF(Centralizator!$U87=$A$1,Centralizator!E87,"")</f>
        <v/>
      </c>
      <c r="I87" s="100" t="str">
        <f>IF(Centralizator!$U87=$A$1,Centralizator!F87,"")</f>
        <v/>
      </c>
      <c r="J87" s="100" t="str">
        <f>IF(Centralizator!$U87=$A$1,Centralizator!G87,"")</f>
        <v/>
      </c>
      <c r="K87" s="100" t="str">
        <f>IF(Centralizator!$U87=$A$1,Centralizator!H87,"")</f>
        <v/>
      </c>
      <c r="L87" s="100" t="str">
        <f>IF(Centralizator!$U87=$A$1,Centralizator!J87,"")</f>
        <v/>
      </c>
      <c r="M87" s="100" t="str">
        <f>IF(Centralizator!$U87=$A$1,Centralizator!K87,"")</f>
        <v/>
      </c>
      <c r="N87" s="100" t="str">
        <f>IF(Centralizator!$U87=$A$1,Centralizator!L87,"")</f>
        <v/>
      </c>
      <c r="O87" s="94" t="str">
        <f>IF(Centralizator!$U87=$A$1,Centralizator!N87,"")</f>
        <v/>
      </c>
      <c r="P87" s="94" t="str">
        <f>IF(Centralizator!$U87=$A$1,Centralizator!O87,"")</f>
        <v/>
      </c>
      <c r="Q87" s="94" t="str">
        <f>IF(Centralizator!$U87=$A$1,Centralizator!P87,"")</f>
        <v/>
      </c>
      <c r="R87" s="94" t="str">
        <f>IF(Centralizator!$U87=$A$1,Centralizator!Q87,"")</f>
        <v/>
      </c>
      <c r="S87" s="94" t="str">
        <f>IF(Centralizator!$U87=$A$1,Centralizator!R87,"")</f>
        <v/>
      </c>
      <c r="T87" s="94" t="str">
        <f>IF(Centralizator!$U87=$A$1,Centralizator!S87,"")</f>
        <v/>
      </c>
      <c r="U87" s="94" t="str">
        <f>IF(Centralizator!$U87=$A$1,Centralizator!T87,"")</f>
        <v/>
      </c>
      <c r="V87" s="94" t="str">
        <f>IF(Centralizator!$U87=$A$1,Centralizator!U87,"")</f>
        <v/>
      </c>
      <c r="W87" s="94" t="str">
        <f>IF(Centralizator!$U87=$A$1,Centralizator!V87,"")</f>
        <v/>
      </c>
      <c r="X87" s="94" t="str">
        <f>IF(Centralizator!$U87=$A$1,Centralizator!W87,"")</f>
        <v/>
      </c>
      <c r="Y87" s="94" t="str">
        <f>IF(Centralizator!$U87=$A$1,Centralizator!X87,"")</f>
        <v/>
      </c>
      <c r="Z87" s="94" t="str">
        <f>IF(Centralizator!$U87=$A$1,Centralizator!Y87,"")</f>
        <v/>
      </c>
      <c r="AA87" s="94" t="str">
        <f>IF(Centralizator!$U87=$A$1,Centralizator!Z87,"")</f>
        <v/>
      </c>
      <c r="AB87" s="94" t="str">
        <f>IF(Centralizator!$U87=$A$1,Centralizator!AA87,"")</f>
        <v/>
      </c>
      <c r="AC87" s="94" t="str">
        <f>IF(Centralizator!$U87=$A$1,Centralizator!AB87,"")</f>
        <v/>
      </c>
    </row>
    <row r="88" spans="1:29" hidden="1" x14ac:dyDescent="0.2">
      <c r="A88" s="93" t="str">
        <f t="shared" si="4"/>
        <v/>
      </c>
      <c r="B88" s="93">
        <f t="shared" si="5"/>
        <v>11</v>
      </c>
      <c r="C88" s="93">
        <v>80</v>
      </c>
      <c r="D88" s="93" t="str">
        <f>IF(Centralizator!$U88=$A$1,Centralizator!A88,"")</f>
        <v/>
      </c>
      <c r="E88" s="93" t="str">
        <f>IF(Centralizator!$U88=$A$1,Centralizator!B88,"")</f>
        <v/>
      </c>
      <c r="F88" s="93" t="str">
        <f>IF(Centralizator!$U88=$A$1,Centralizator!C88,"")</f>
        <v/>
      </c>
      <c r="G88" s="100" t="str">
        <f>IF(Centralizator!$U88=$A$1,Centralizator!D88,"")</f>
        <v/>
      </c>
      <c r="H88" s="100" t="str">
        <f>IF(Centralizator!$U88=$A$1,Centralizator!E88,"")</f>
        <v/>
      </c>
      <c r="I88" s="100" t="str">
        <f>IF(Centralizator!$U88=$A$1,Centralizator!F88,"")</f>
        <v/>
      </c>
      <c r="J88" s="100" t="str">
        <f>IF(Centralizator!$U88=$A$1,Centralizator!G88,"")</f>
        <v/>
      </c>
      <c r="K88" s="100" t="str">
        <f>IF(Centralizator!$U88=$A$1,Centralizator!H88,"")</f>
        <v/>
      </c>
      <c r="L88" s="100" t="str">
        <f>IF(Centralizator!$U88=$A$1,Centralizator!J88,"")</f>
        <v/>
      </c>
      <c r="M88" s="100" t="str">
        <f>IF(Centralizator!$U88=$A$1,Centralizator!K88,"")</f>
        <v/>
      </c>
      <c r="N88" s="100" t="str">
        <f>IF(Centralizator!$U88=$A$1,Centralizator!L88,"")</f>
        <v/>
      </c>
      <c r="O88" s="94" t="str">
        <f>IF(Centralizator!$U88=$A$1,Centralizator!N88,"")</f>
        <v/>
      </c>
      <c r="P88" s="94" t="str">
        <f>IF(Centralizator!$U88=$A$1,Centralizator!O88,"")</f>
        <v/>
      </c>
      <c r="Q88" s="94" t="str">
        <f>IF(Centralizator!$U88=$A$1,Centralizator!P88,"")</f>
        <v/>
      </c>
      <c r="R88" s="94" t="str">
        <f>IF(Centralizator!$U88=$A$1,Centralizator!Q88,"")</f>
        <v/>
      </c>
      <c r="S88" s="94" t="str">
        <f>IF(Centralizator!$U88=$A$1,Centralizator!R88,"")</f>
        <v/>
      </c>
      <c r="T88" s="94" t="str">
        <f>IF(Centralizator!$U88=$A$1,Centralizator!S88,"")</f>
        <v/>
      </c>
      <c r="U88" s="94" t="str">
        <f>IF(Centralizator!$U88=$A$1,Centralizator!T88,"")</f>
        <v/>
      </c>
      <c r="V88" s="94" t="str">
        <f>IF(Centralizator!$U88=$A$1,Centralizator!U88,"")</f>
        <v/>
      </c>
      <c r="W88" s="94" t="str">
        <f>IF(Centralizator!$U88=$A$1,Centralizator!V88,"")</f>
        <v/>
      </c>
      <c r="X88" s="94" t="str">
        <f>IF(Centralizator!$U88=$A$1,Centralizator!W88,"")</f>
        <v/>
      </c>
      <c r="Y88" s="94" t="str">
        <f>IF(Centralizator!$U88=$A$1,Centralizator!X88,"")</f>
        <v/>
      </c>
      <c r="Z88" s="94" t="str">
        <f>IF(Centralizator!$U88=$A$1,Centralizator!Y88,"")</f>
        <v/>
      </c>
      <c r="AA88" s="94" t="str">
        <f>IF(Centralizator!$U88=$A$1,Centralizator!Z88,"")</f>
        <v/>
      </c>
      <c r="AB88" s="94" t="str">
        <f>IF(Centralizator!$U88=$A$1,Centralizator!AA88,"")</f>
        <v/>
      </c>
      <c r="AC88" s="94" t="str">
        <f>IF(Centralizator!$U88=$A$1,Centralizator!AB88,"")</f>
        <v/>
      </c>
    </row>
    <row r="89" spans="1:29" hidden="1" x14ac:dyDescent="0.2">
      <c r="A89" s="93" t="str">
        <f t="shared" si="4"/>
        <v/>
      </c>
      <c r="B89" s="93">
        <f t="shared" si="5"/>
        <v>11</v>
      </c>
      <c r="C89" s="93">
        <v>81</v>
      </c>
      <c r="D89" s="93" t="str">
        <f>IF(Centralizator!$U89=$A$1,Centralizator!A89,"")</f>
        <v/>
      </c>
      <c r="E89" s="93" t="str">
        <f>IF(Centralizator!$U89=$A$1,Centralizator!B89,"")</f>
        <v/>
      </c>
      <c r="F89" s="93" t="str">
        <f>IF(Centralizator!$U89=$A$1,Centralizator!C89,"")</f>
        <v/>
      </c>
      <c r="G89" s="100" t="str">
        <f>IF(Centralizator!$U89=$A$1,Centralizator!D89,"")</f>
        <v/>
      </c>
      <c r="H89" s="100" t="str">
        <f>IF(Centralizator!$U89=$A$1,Centralizator!E89,"")</f>
        <v/>
      </c>
      <c r="I89" s="100" t="str">
        <f>IF(Centralizator!$U89=$A$1,Centralizator!F89,"")</f>
        <v/>
      </c>
      <c r="J89" s="100" t="str">
        <f>IF(Centralizator!$U89=$A$1,Centralizator!G89,"")</f>
        <v/>
      </c>
      <c r="K89" s="100" t="str">
        <f>IF(Centralizator!$U89=$A$1,Centralizator!H89,"")</f>
        <v/>
      </c>
      <c r="L89" s="100" t="str">
        <f>IF(Centralizator!$U89=$A$1,Centralizator!J89,"")</f>
        <v/>
      </c>
      <c r="M89" s="100" t="str">
        <f>IF(Centralizator!$U89=$A$1,Centralizator!K89,"")</f>
        <v/>
      </c>
      <c r="N89" s="100" t="str">
        <f>IF(Centralizator!$U89=$A$1,Centralizator!L89,"")</f>
        <v/>
      </c>
      <c r="O89" s="94" t="str">
        <f>IF(Centralizator!$U89=$A$1,Centralizator!N89,"")</f>
        <v/>
      </c>
      <c r="P89" s="94" t="str">
        <f>IF(Centralizator!$U89=$A$1,Centralizator!O89,"")</f>
        <v/>
      </c>
      <c r="Q89" s="94" t="str">
        <f>IF(Centralizator!$U89=$A$1,Centralizator!P89,"")</f>
        <v/>
      </c>
      <c r="R89" s="94" t="str">
        <f>IF(Centralizator!$U89=$A$1,Centralizator!Q89,"")</f>
        <v/>
      </c>
      <c r="S89" s="94" t="str">
        <f>IF(Centralizator!$U89=$A$1,Centralizator!R89,"")</f>
        <v/>
      </c>
      <c r="T89" s="94" t="str">
        <f>IF(Centralizator!$U89=$A$1,Centralizator!S89,"")</f>
        <v/>
      </c>
      <c r="U89" s="94" t="str">
        <f>IF(Centralizator!$U89=$A$1,Centralizator!T89,"")</f>
        <v/>
      </c>
      <c r="V89" s="94" t="str">
        <f>IF(Centralizator!$U89=$A$1,Centralizator!U89,"")</f>
        <v/>
      </c>
      <c r="W89" s="94" t="str">
        <f>IF(Centralizator!$U89=$A$1,Centralizator!V89,"")</f>
        <v/>
      </c>
      <c r="X89" s="94" t="str">
        <f>IF(Centralizator!$U89=$A$1,Centralizator!W89,"")</f>
        <v/>
      </c>
      <c r="Y89" s="94" t="str">
        <f>IF(Centralizator!$U89=$A$1,Centralizator!X89,"")</f>
        <v/>
      </c>
      <c r="Z89" s="94" t="str">
        <f>IF(Centralizator!$U89=$A$1,Centralizator!Y89,"")</f>
        <v/>
      </c>
      <c r="AA89" s="94" t="str">
        <f>IF(Centralizator!$U89=$A$1,Centralizator!Z89,"")</f>
        <v/>
      </c>
      <c r="AB89" s="94" t="str">
        <f>IF(Centralizator!$U89=$A$1,Centralizator!AA89,"")</f>
        <v/>
      </c>
      <c r="AC89" s="94" t="str">
        <f>IF(Centralizator!$U89=$A$1,Centralizator!AB89,"")</f>
        <v/>
      </c>
    </row>
    <row r="90" spans="1:29" hidden="1" x14ac:dyDescent="0.2">
      <c r="A90" s="93" t="str">
        <f t="shared" si="4"/>
        <v/>
      </c>
      <c r="B90" s="93">
        <f t="shared" si="5"/>
        <v>11</v>
      </c>
      <c r="C90" s="93">
        <v>82</v>
      </c>
      <c r="D90" s="93" t="str">
        <f>IF(Centralizator!$U90=$A$1,Centralizator!A90,"")</f>
        <v/>
      </c>
      <c r="E90" s="93" t="str">
        <f>IF(Centralizator!$U90=$A$1,Centralizator!B90,"")</f>
        <v/>
      </c>
      <c r="F90" s="93" t="str">
        <f>IF(Centralizator!$U90=$A$1,Centralizator!C90,"")</f>
        <v/>
      </c>
      <c r="G90" s="100" t="str">
        <f>IF(Centralizator!$U90=$A$1,Centralizator!D90,"")</f>
        <v/>
      </c>
      <c r="H90" s="100" t="str">
        <f>IF(Centralizator!$U90=$A$1,Centralizator!E90,"")</f>
        <v/>
      </c>
      <c r="I90" s="100" t="str">
        <f>IF(Centralizator!$U90=$A$1,Centralizator!F90,"")</f>
        <v/>
      </c>
      <c r="J90" s="100" t="str">
        <f>IF(Centralizator!$U90=$A$1,Centralizator!G90,"")</f>
        <v/>
      </c>
      <c r="K90" s="100" t="str">
        <f>IF(Centralizator!$U90=$A$1,Centralizator!H90,"")</f>
        <v/>
      </c>
      <c r="L90" s="100" t="str">
        <f>IF(Centralizator!$U90=$A$1,Centralizator!J90,"")</f>
        <v/>
      </c>
      <c r="M90" s="100" t="str">
        <f>IF(Centralizator!$U90=$A$1,Centralizator!K90,"")</f>
        <v/>
      </c>
      <c r="N90" s="100" t="str">
        <f>IF(Centralizator!$U90=$A$1,Centralizator!L90,"")</f>
        <v/>
      </c>
      <c r="O90" s="94" t="str">
        <f>IF(Centralizator!$U90=$A$1,Centralizator!N90,"")</f>
        <v/>
      </c>
      <c r="P90" s="94" t="str">
        <f>IF(Centralizator!$U90=$A$1,Centralizator!O90,"")</f>
        <v/>
      </c>
      <c r="Q90" s="94" t="str">
        <f>IF(Centralizator!$U90=$A$1,Centralizator!P90,"")</f>
        <v/>
      </c>
      <c r="R90" s="94" t="str">
        <f>IF(Centralizator!$U90=$A$1,Centralizator!Q90,"")</f>
        <v/>
      </c>
      <c r="S90" s="94" t="str">
        <f>IF(Centralizator!$U90=$A$1,Centralizator!R90,"")</f>
        <v/>
      </c>
      <c r="T90" s="94" t="str">
        <f>IF(Centralizator!$U90=$A$1,Centralizator!S90,"")</f>
        <v/>
      </c>
      <c r="U90" s="94" t="str">
        <f>IF(Centralizator!$U90=$A$1,Centralizator!T90,"")</f>
        <v/>
      </c>
      <c r="V90" s="94" t="str">
        <f>IF(Centralizator!$U90=$A$1,Centralizator!U90,"")</f>
        <v/>
      </c>
      <c r="W90" s="94" t="str">
        <f>IF(Centralizator!$U90=$A$1,Centralizator!V90,"")</f>
        <v/>
      </c>
      <c r="X90" s="94" t="str">
        <f>IF(Centralizator!$U90=$A$1,Centralizator!W90,"")</f>
        <v/>
      </c>
      <c r="Y90" s="94" t="str">
        <f>IF(Centralizator!$U90=$A$1,Centralizator!X90,"")</f>
        <v/>
      </c>
      <c r="Z90" s="94" t="str">
        <f>IF(Centralizator!$U90=$A$1,Centralizator!Y90,"")</f>
        <v/>
      </c>
      <c r="AA90" s="94" t="str">
        <f>IF(Centralizator!$U90=$A$1,Centralizator!Z90,"")</f>
        <v/>
      </c>
      <c r="AB90" s="94" t="str">
        <f>IF(Centralizator!$U90=$A$1,Centralizator!AA90,"")</f>
        <v/>
      </c>
      <c r="AC90" s="94" t="str">
        <f>IF(Centralizator!$U90=$A$1,Centralizator!AB90,"")</f>
        <v/>
      </c>
    </row>
    <row r="91" spans="1:29" hidden="1" x14ac:dyDescent="0.2">
      <c r="A91" s="93" t="str">
        <f t="shared" si="4"/>
        <v/>
      </c>
      <c r="B91" s="93">
        <f t="shared" si="5"/>
        <v>11</v>
      </c>
      <c r="C91" s="93">
        <v>83</v>
      </c>
      <c r="D91" s="93" t="str">
        <f>IF(Centralizator!$U91=$A$1,Centralizator!A91,"")</f>
        <v/>
      </c>
      <c r="E91" s="93" t="str">
        <f>IF(Centralizator!$U91=$A$1,Centralizator!B91,"")</f>
        <v/>
      </c>
      <c r="F91" s="93" t="str">
        <f>IF(Centralizator!$U91=$A$1,Centralizator!C91,"")</f>
        <v/>
      </c>
      <c r="G91" s="100" t="str">
        <f>IF(Centralizator!$U91=$A$1,Centralizator!D91,"")</f>
        <v/>
      </c>
      <c r="H91" s="100" t="str">
        <f>IF(Centralizator!$U91=$A$1,Centralizator!E91,"")</f>
        <v/>
      </c>
      <c r="I91" s="100" t="str">
        <f>IF(Centralizator!$U91=$A$1,Centralizator!F91,"")</f>
        <v/>
      </c>
      <c r="J91" s="100" t="str">
        <f>IF(Centralizator!$U91=$A$1,Centralizator!G91,"")</f>
        <v/>
      </c>
      <c r="K91" s="100" t="str">
        <f>IF(Centralizator!$U91=$A$1,Centralizator!H91,"")</f>
        <v/>
      </c>
      <c r="L91" s="100" t="str">
        <f>IF(Centralizator!$U91=$A$1,Centralizator!J91,"")</f>
        <v/>
      </c>
      <c r="M91" s="100" t="str">
        <f>IF(Centralizator!$U91=$A$1,Centralizator!K91,"")</f>
        <v/>
      </c>
      <c r="N91" s="100" t="str">
        <f>IF(Centralizator!$U91=$A$1,Centralizator!L91,"")</f>
        <v/>
      </c>
      <c r="O91" s="94" t="str">
        <f>IF(Centralizator!$U91=$A$1,Centralizator!N91,"")</f>
        <v/>
      </c>
      <c r="P91" s="94" t="str">
        <f>IF(Centralizator!$U91=$A$1,Centralizator!O91,"")</f>
        <v/>
      </c>
      <c r="Q91" s="94" t="str">
        <f>IF(Centralizator!$U91=$A$1,Centralizator!P91,"")</f>
        <v/>
      </c>
      <c r="R91" s="94" t="str">
        <f>IF(Centralizator!$U91=$A$1,Centralizator!Q91,"")</f>
        <v/>
      </c>
      <c r="S91" s="94" t="str">
        <f>IF(Centralizator!$U91=$A$1,Centralizator!R91,"")</f>
        <v/>
      </c>
      <c r="T91" s="94" t="str">
        <f>IF(Centralizator!$U91=$A$1,Centralizator!S91,"")</f>
        <v/>
      </c>
      <c r="U91" s="94" t="str">
        <f>IF(Centralizator!$U91=$A$1,Centralizator!T91,"")</f>
        <v/>
      </c>
      <c r="V91" s="94" t="str">
        <f>IF(Centralizator!$U91=$A$1,Centralizator!U91,"")</f>
        <v/>
      </c>
      <c r="W91" s="94" t="str">
        <f>IF(Centralizator!$U91=$A$1,Centralizator!V91,"")</f>
        <v/>
      </c>
      <c r="X91" s="94" t="str">
        <f>IF(Centralizator!$U91=$A$1,Centralizator!W91,"")</f>
        <v/>
      </c>
      <c r="Y91" s="94" t="str">
        <f>IF(Centralizator!$U91=$A$1,Centralizator!X91,"")</f>
        <v/>
      </c>
      <c r="Z91" s="94" t="str">
        <f>IF(Centralizator!$U91=$A$1,Centralizator!Y91,"")</f>
        <v/>
      </c>
      <c r="AA91" s="94" t="str">
        <f>IF(Centralizator!$U91=$A$1,Centralizator!Z91,"")</f>
        <v/>
      </c>
      <c r="AB91" s="94" t="str">
        <f>IF(Centralizator!$U91=$A$1,Centralizator!AA91,"")</f>
        <v/>
      </c>
      <c r="AC91" s="94" t="str">
        <f>IF(Centralizator!$U91=$A$1,Centralizator!AB91,"")</f>
        <v/>
      </c>
    </row>
    <row r="92" spans="1:29" hidden="1" x14ac:dyDescent="0.2">
      <c r="A92" s="93" t="str">
        <f t="shared" si="4"/>
        <v/>
      </c>
      <c r="B92" s="93">
        <f t="shared" si="5"/>
        <v>11</v>
      </c>
      <c r="C92" s="93">
        <v>84</v>
      </c>
      <c r="D92" s="93" t="str">
        <f>IF(Centralizator!$U92=$A$1,Centralizator!A92,"")</f>
        <v/>
      </c>
      <c r="E92" s="93" t="str">
        <f>IF(Centralizator!$U92=$A$1,Centralizator!B92,"")</f>
        <v/>
      </c>
      <c r="F92" s="93" t="str">
        <f>IF(Centralizator!$U92=$A$1,Centralizator!C92,"")</f>
        <v/>
      </c>
      <c r="G92" s="100" t="str">
        <f>IF(Centralizator!$U92=$A$1,Centralizator!D92,"")</f>
        <v/>
      </c>
      <c r="H92" s="100" t="str">
        <f>IF(Centralizator!$U92=$A$1,Centralizator!E92,"")</f>
        <v/>
      </c>
      <c r="I92" s="100" t="str">
        <f>IF(Centralizator!$U92=$A$1,Centralizator!F92,"")</f>
        <v/>
      </c>
      <c r="J92" s="100" t="str">
        <f>IF(Centralizator!$U92=$A$1,Centralizator!G92,"")</f>
        <v/>
      </c>
      <c r="K92" s="100" t="str">
        <f>IF(Centralizator!$U92=$A$1,Centralizator!H92,"")</f>
        <v/>
      </c>
      <c r="L92" s="100" t="str">
        <f>IF(Centralizator!$U92=$A$1,Centralizator!J92,"")</f>
        <v/>
      </c>
      <c r="M92" s="100" t="str">
        <f>IF(Centralizator!$U92=$A$1,Centralizator!K92,"")</f>
        <v/>
      </c>
      <c r="N92" s="100" t="str">
        <f>IF(Centralizator!$U92=$A$1,Centralizator!L92,"")</f>
        <v/>
      </c>
      <c r="O92" s="94" t="str">
        <f>IF(Centralizator!$U92=$A$1,Centralizator!N92,"")</f>
        <v/>
      </c>
      <c r="P92" s="94" t="str">
        <f>IF(Centralizator!$U92=$A$1,Centralizator!O92,"")</f>
        <v/>
      </c>
      <c r="Q92" s="94" t="str">
        <f>IF(Centralizator!$U92=$A$1,Centralizator!P92,"")</f>
        <v/>
      </c>
      <c r="R92" s="94" t="str">
        <f>IF(Centralizator!$U92=$A$1,Centralizator!Q92,"")</f>
        <v/>
      </c>
      <c r="S92" s="94" t="str">
        <f>IF(Centralizator!$U92=$A$1,Centralizator!R92,"")</f>
        <v/>
      </c>
      <c r="T92" s="94" t="str">
        <f>IF(Centralizator!$U92=$A$1,Centralizator!S92,"")</f>
        <v/>
      </c>
      <c r="U92" s="94" t="str">
        <f>IF(Centralizator!$U92=$A$1,Centralizator!T92,"")</f>
        <v/>
      </c>
      <c r="V92" s="94" t="str">
        <f>IF(Centralizator!$U92=$A$1,Centralizator!U92,"")</f>
        <v/>
      </c>
      <c r="W92" s="94" t="str">
        <f>IF(Centralizator!$U92=$A$1,Centralizator!V92,"")</f>
        <v/>
      </c>
      <c r="X92" s="94" t="str">
        <f>IF(Centralizator!$U92=$A$1,Centralizator!W92,"")</f>
        <v/>
      </c>
      <c r="Y92" s="94" t="str">
        <f>IF(Centralizator!$U92=$A$1,Centralizator!X92,"")</f>
        <v/>
      </c>
      <c r="Z92" s="94" t="str">
        <f>IF(Centralizator!$U92=$A$1,Centralizator!Y92,"")</f>
        <v/>
      </c>
      <c r="AA92" s="94" t="str">
        <f>IF(Centralizator!$U92=$A$1,Centralizator!Z92,"")</f>
        <v/>
      </c>
      <c r="AB92" s="94" t="str">
        <f>IF(Centralizator!$U92=$A$1,Centralizator!AA92,"")</f>
        <v/>
      </c>
      <c r="AC92" s="94" t="str">
        <f>IF(Centralizator!$U92=$A$1,Centralizator!AB92,"")</f>
        <v/>
      </c>
    </row>
    <row r="93" spans="1:29" hidden="1" x14ac:dyDescent="0.2">
      <c r="A93" s="93" t="str">
        <f t="shared" si="4"/>
        <v/>
      </c>
      <c r="B93" s="93">
        <f t="shared" si="5"/>
        <v>11</v>
      </c>
      <c r="C93" s="93">
        <v>85</v>
      </c>
      <c r="D93" s="93" t="str">
        <f>IF(Centralizator!$U93=$A$1,Centralizator!A93,"")</f>
        <v/>
      </c>
      <c r="E93" s="93" t="str">
        <f>IF(Centralizator!$U93=$A$1,Centralizator!B93,"")</f>
        <v/>
      </c>
      <c r="F93" s="93" t="str">
        <f>IF(Centralizator!$U93=$A$1,Centralizator!C93,"")</f>
        <v/>
      </c>
      <c r="G93" s="100" t="str">
        <f>IF(Centralizator!$U93=$A$1,Centralizator!D93,"")</f>
        <v/>
      </c>
      <c r="H93" s="100" t="str">
        <f>IF(Centralizator!$U93=$A$1,Centralizator!E93,"")</f>
        <v/>
      </c>
      <c r="I93" s="100" t="str">
        <f>IF(Centralizator!$U93=$A$1,Centralizator!F93,"")</f>
        <v/>
      </c>
      <c r="J93" s="100" t="str">
        <f>IF(Centralizator!$U93=$A$1,Centralizator!G93,"")</f>
        <v/>
      </c>
      <c r="K93" s="100" t="str">
        <f>IF(Centralizator!$U93=$A$1,Centralizator!H93,"")</f>
        <v/>
      </c>
      <c r="L93" s="100" t="str">
        <f>IF(Centralizator!$U93=$A$1,Centralizator!J93,"")</f>
        <v/>
      </c>
      <c r="M93" s="100" t="str">
        <f>IF(Centralizator!$U93=$A$1,Centralizator!K93,"")</f>
        <v/>
      </c>
      <c r="N93" s="100" t="str">
        <f>IF(Centralizator!$U93=$A$1,Centralizator!L93,"")</f>
        <v/>
      </c>
      <c r="O93" s="94" t="str">
        <f>IF(Centralizator!$U93=$A$1,Centralizator!N93,"")</f>
        <v/>
      </c>
      <c r="P93" s="94" t="str">
        <f>IF(Centralizator!$U93=$A$1,Centralizator!O93,"")</f>
        <v/>
      </c>
      <c r="Q93" s="94" t="str">
        <f>IF(Centralizator!$U93=$A$1,Centralizator!P93,"")</f>
        <v/>
      </c>
      <c r="R93" s="94" t="str">
        <f>IF(Centralizator!$U93=$A$1,Centralizator!Q93,"")</f>
        <v/>
      </c>
      <c r="S93" s="94" t="str">
        <f>IF(Centralizator!$U93=$A$1,Centralizator!R93,"")</f>
        <v/>
      </c>
      <c r="T93" s="94" t="str">
        <f>IF(Centralizator!$U93=$A$1,Centralizator!S93,"")</f>
        <v/>
      </c>
      <c r="U93" s="94" t="str">
        <f>IF(Centralizator!$U93=$A$1,Centralizator!T93,"")</f>
        <v/>
      </c>
      <c r="V93" s="94" t="str">
        <f>IF(Centralizator!$U93=$A$1,Centralizator!U93,"")</f>
        <v/>
      </c>
      <c r="W93" s="94" t="str">
        <f>IF(Centralizator!$U93=$A$1,Centralizator!V93,"")</f>
        <v/>
      </c>
      <c r="X93" s="94" t="str">
        <f>IF(Centralizator!$U93=$A$1,Centralizator!W93,"")</f>
        <v/>
      </c>
      <c r="Y93" s="94" t="str">
        <f>IF(Centralizator!$U93=$A$1,Centralizator!X93,"")</f>
        <v/>
      </c>
      <c r="Z93" s="94" t="str">
        <f>IF(Centralizator!$U93=$A$1,Centralizator!Y93,"")</f>
        <v/>
      </c>
      <c r="AA93" s="94" t="str">
        <f>IF(Centralizator!$U93=$A$1,Centralizator!Z93,"")</f>
        <v/>
      </c>
      <c r="AB93" s="94" t="str">
        <f>IF(Centralizator!$U93=$A$1,Centralizator!AA93,"")</f>
        <v/>
      </c>
      <c r="AC93" s="94" t="str">
        <f>IF(Centralizator!$U93=$A$1,Centralizator!AB93,"")</f>
        <v/>
      </c>
    </row>
    <row r="94" spans="1:29" hidden="1" x14ac:dyDescent="0.2">
      <c r="A94" s="93" t="str">
        <f t="shared" si="4"/>
        <v/>
      </c>
      <c r="B94" s="93">
        <f t="shared" si="5"/>
        <v>11</v>
      </c>
      <c r="C94" s="93">
        <v>86</v>
      </c>
      <c r="D94" s="93" t="str">
        <f>IF(Centralizator!$U94=$A$1,Centralizator!A94,"")</f>
        <v/>
      </c>
      <c r="E94" s="93" t="str">
        <f>IF(Centralizator!$U94=$A$1,Centralizator!B94,"")</f>
        <v/>
      </c>
      <c r="F94" s="93" t="str">
        <f>IF(Centralizator!$U94=$A$1,Centralizator!C94,"")</f>
        <v/>
      </c>
      <c r="G94" s="100" t="str">
        <f>IF(Centralizator!$U94=$A$1,Centralizator!D94,"")</f>
        <v/>
      </c>
      <c r="H94" s="100" t="str">
        <f>IF(Centralizator!$U94=$A$1,Centralizator!E94,"")</f>
        <v/>
      </c>
      <c r="I94" s="100" t="str">
        <f>IF(Centralizator!$U94=$A$1,Centralizator!F94,"")</f>
        <v/>
      </c>
      <c r="J94" s="100" t="str">
        <f>IF(Centralizator!$U94=$A$1,Centralizator!G94,"")</f>
        <v/>
      </c>
      <c r="K94" s="100" t="str">
        <f>IF(Centralizator!$U94=$A$1,Centralizator!H94,"")</f>
        <v/>
      </c>
      <c r="L94" s="100" t="str">
        <f>IF(Centralizator!$U94=$A$1,Centralizator!J94,"")</f>
        <v/>
      </c>
      <c r="M94" s="100" t="str">
        <f>IF(Centralizator!$U94=$A$1,Centralizator!K94,"")</f>
        <v/>
      </c>
      <c r="N94" s="100" t="str">
        <f>IF(Centralizator!$U94=$A$1,Centralizator!L94,"")</f>
        <v/>
      </c>
      <c r="O94" s="94" t="str">
        <f>IF(Centralizator!$U94=$A$1,Centralizator!N94,"")</f>
        <v/>
      </c>
      <c r="P94" s="94" t="str">
        <f>IF(Centralizator!$U94=$A$1,Centralizator!O94,"")</f>
        <v/>
      </c>
      <c r="Q94" s="94" t="str">
        <f>IF(Centralizator!$U94=$A$1,Centralizator!P94,"")</f>
        <v/>
      </c>
      <c r="R94" s="94" t="str">
        <f>IF(Centralizator!$U94=$A$1,Centralizator!Q94,"")</f>
        <v/>
      </c>
      <c r="S94" s="94" t="str">
        <f>IF(Centralizator!$U94=$A$1,Centralizator!R94,"")</f>
        <v/>
      </c>
      <c r="T94" s="94" t="str">
        <f>IF(Centralizator!$U94=$A$1,Centralizator!S94,"")</f>
        <v/>
      </c>
      <c r="U94" s="94" t="str">
        <f>IF(Centralizator!$U94=$A$1,Centralizator!T94,"")</f>
        <v/>
      </c>
      <c r="V94" s="94" t="str">
        <f>IF(Centralizator!$U94=$A$1,Centralizator!U94,"")</f>
        <v/>
      </c>
      <c r="W94" s="94" t="str">
        <f>IF(Centralizator!$U94=$A$1,Centralizator!V94,"")</f>
        <v/>
      </c>
      <c r="X94" s="94" t="str">
        <f>IF(Centralizator!$U94=$A$1,Centralizator!W94,"")</f>
        <v/>
      </c>
      <c r="Y94" s="94" t="str">
        <f>IF(Centralizator!$U94=$A$1,Centralizator!X94,"")</f>
        <v/>
      </c>
      <c r="Z94" s="94" t="str">
        <f>IF(Centralizator!$U94=$A$1,Centralizator!Y94,"")</f>
        <v/>
      </c>
      <c r="AA94" s="94" t="str">
        <f>IF(Centralizator!$U94=$A$1,Centralizator!Z94,"")</f>
        <v/>
      </c>
      <c r="AB94" s="94" t="str">
        <f>IF(Centralizator!$U94=$A$1,Centralizator!AA94,"")</f>
        <v/>
      </c>
      <c r="AC94" s="94" t="str">
        <f>IF(Centralizator!$U94=$A$1,Centralizator!AB94,"")</f>
        <v/>
      </c>
    </row>
    <row r="95" spans="1:29" hidden="1" x14ac:dyDescent="0.2">
      <c r="A95" s="93" t="str">
        <f t="shared" si="4"/>
        <v/>
      </c>
      <c r="B95" s="93">
        <f t="shared" si="5"/>
        <v>11</v>
      </c>
      <c r="C95" s="93">
        <v>87</v>
      </c>
      <c r="D95" s="93" t="str">
        <f>IF(Centralizator!$U95=$A$1,Centralizator!A95,"")</f>
        <v/>
      </c>
      <c r="E95" s="93" t="str">
        <f>IF(Centralizator!$U95=$A$1,Centralizator!B95,"")</f>
        <v/>
      </c>
      <c r="F95" s="93" t="str">
        <f>IF(Centralizator!$U95=$A$1,Centralizator!C95,"")</f>
        <v/>
      </c>
      <c r="G95" s="100" t="str">
        <f>IF(Centralizator!$U95=$A$1,Centralizator!D95,"")</f>
        <v/>
      </c>
      <c r="H95" s="100" t="str">
        <f>IF(Centralizator!$U95=$A$1,Centralizator!E95,"")</f>
        <v/>
      </c>
      <c r="I95" s="100" t="str">
        <f>IF(Centralizator!$U95=$A$1,Centralizator!F95,"")</f>
        <v/>
      </c>
      <c r="J95" s="100" t="str">
        <f>IF(Centralizator!$U95=$A$1,Centralizator!G95,"")</f>
        <v/>
      </c>
      <c r="K95" s="100" t="str">
        <f>IF(Centralizator!$U95=$A$1,Centralizator!H95,"")</f>
        <v/>
      </c>
      <c r="L95" s="100" t="str">
        <f>IF(Centralizator!$U95=$A$1,Centralizator!J95,"")</f>
        <v/>
      </c>
      <c r="M95" s="100" t="str">
        <f>IF(Centralizator!$U95=$A$1,Centralizator!K95,"")</f>
        <v/>
      </c>
      <c r="N95" s="100" t="str">
        <f>IF(Centralizator!$U95=$A$1,Centralizator!L95,"")</f>
        <v/>
      </c>
      <c r="O95" s="94" t="str">
        <f>IF(Centralizator!$U95=$A$1,Centralizator!N95,"")</f>
        <v/>
      </c>
      <c r="P95" s="94" t="str">
        <f>IF(Centralizator!$U95=$A$1,Centralizator!O95,"")</f>
        <v/>
      </c>
      <c r="Q95" s="94" t="str">
        <f>IF(Centralizator!$U95=$A$1,Centralizator!P95,"")</f>
        <v/>
      </c>
      <c r="R95" s="94" t="str">
        <f>IF(Centralizator!$U95=$A$1,Centralizator!Q95,"")</f>
        <v/>
      </c>
      <c r="S95" s="94" t="str">
        <f>IF(Centralizator!$U95=$A$1,Centralizator!R95,"")</f>
        <v/>
      </c>
      <c r="T95" s="94" t="str">
        <f>IF(Centralizator!$U95=$A$1,Centralizator!S95,"")</f>
        <v/>
      </c>
      <c r="U95" s="94" t="str">
        <f>IF(Centralizator!$U95=$A$1,Centralizator!T95,"")</f>
        <v/>
      </c>
      <c r="V95" s="94" t="str">
        <f>IF(Centralizator!$U95=$A$1,Centralizator!U95,"")</f>
        <v/>
      </c>
      <c r="W95" s="94" t="str">
        <f>IF(Centralizator!$U95=$A$1,Centralizator!V95,"")</f>
        <v/>
      </c>
      <c r="X95" s="94" t="str">
        <f>IF(Centralizator!$U95=$A$1,Centralizator!W95,"")</f>
        <v/>
      </c>
      <c r="Y95" s="94" t="str">
        <f>IF(Centralizator!$U95=$A$1,Centralizator!X95,"")</f>
        <v/>
      </c>
      <c r="Z95" s="94" t="str">
        <f>IF(Centralizator!$U95=$A$1,Centralizator!Y95,"")</f>
        <v/>
      </c>
      <c r="AA95" s="94" t="str">
        <f>IF(Centralizator!$U95=$A$1,Centralizator!Z95,"")</f>
        <v/>
      </c>
      <c r="AB95" s="94" t="str">
        <f>IF(Centralizator!$U95=$A$1,Centralizator!AA95,"")</f>
        <v/>
      </c>
      <c r="AC95" s="94" t="str">
        <f>IF(Centralizator!$U95=$A$1,Centralizator!AB95,"")</f>
        <v/>
      </c>
    </row>
    <row r="96" spans="1:29" hidden="1" x14ac:dyDescent="0.2">
      <c r="A96" s="93" t="str">
        <f t="shared" si="4"/>
        <v/>
      </c>
      <c r="B96" s="93">
        <f t="shared" si="5"/>
        <v>11</v>
      </c>
      <c r="C96" s="93">
        <v>88</v>
      </c>
      <c r="D96" s="93" t="str">
        <f>IF(Centralizator!$U96=$A$1,Centralizator!A96,"")</f>
        <v/>
      </c>
      <c r="E96" s="93" t="str">
        <f>IF(Centralizator!$U96=$A$1,Centralizator!B96,"")</f>
        <v/>
      </c>
      <c r="F96" s="93" t="str">
        <f>IF(Centralizator!$U96=$A$1,Centralizator!C96,"")</f>
        <v/>
      </c>
      <c r="G96" s="100" t="str">
        <f>IF(Centralizator!$U96=$A$1,Centralizator!D96,"")</f>
        <v/>
      </c>
      <c r="H96" s="100" t="str">
        <f>IF(Centralizator!$U96=$A$1,Centralizator!E96,"")</f>
        <v/>
      </c>
      <c r="I96" s="100" t="str">
        <f>IF(Centralizator!$U96=$A$1,Centralizator!F96,"")</f>
        <v/>
      </c>
      <c r="J96" s="100" t="str">
        <f>IF(Centralizator!$U96=$A$1,Centralizator!G96,"")</f>
        <v/>
      </c>
      <c r="K96" s="100" t="str">
        <f>IF(Centralizator!$U96=$A$1,Centralizator!H96,"")</f>
        <v/>
      </c>
      <c r="L96" s="100" t="str">
        <f>IF(Centralizator!$U96=$A$1,Centralizator!J96,"")</f>
        <v/>
      </c>
      <c r="M96" s="100" t="str">
        <f>IF(Centralizator!$U96=$A$1,Centralizator!K96,"")</f>
        <v/>
      </c>
      <c r="N96" s="100" t="str">
        <f>IF(Centralizator!$U96=$A$1,Centralizator!L96,"")</f>
        <v/>
      </c>
      <c r="O96" s="94" t="str">
        <f>IF(Centralizator!$U96=$A$1,Centralizator!N96,"")</f>
        <v/>
      </c>
      <c r="P96" s="94" t="str">
        <f>IF(Centralizator!$U96=$A$1,Centralizator!O96,"")</f>
        <v/>
      </c>
      <c r="Q96" s="94" t="str">
        <f>IF(Centralizator!$U96=$A$1,Centralizator!P96,"")</f>
        <v/>
      </c>
      <c r="R96" s="94" t="str">
        <f>IF(Centralizator!$U96=$A$1,Centralizator!Q96,"")</f>
        <v/>
      </c>
      <c r="S96" s="94" t="str">
        <f>IF(Centralizator!$U96=$A$1,Centralizator!R96,"")</f>
        <v/>
      </c>
      <c r="T96" s="94" t="str">
        <f>IF(Centralizator!$U96=$A$1,Centralizator!S96,"")</f>
        <v/>
      </c>
      <c r="U96" s="94" t="str">
        <f>IF(Centralizator!$U96=$A$1,Centralizator!T96,"")</f>
        <v/>
      </c>
      <c r="V96" s="94" t="str">
        <f>IF(Centralizator!$U96=$A$1,Centralizator!U96,"")</f>
        <v/>
      </c>
      <c r="W96" s="94" t="str">
        <f>IF(Centralizator!$U96=$A$1,Centralizator!V96,"")</f>
        <v/>
      </c>
      <c r="X96" s="94" t="str">
        <f>IF(Centralizator!$U96=$A$1,Centralizator!W96,"")</f>
        <v/>
      </c>
      <c r="Y96" s="94" t="str">
        <f>IF(Centralizator!$U96=$A$1,Centralizator!X96,"")</f>
        <v/>
      </c>
      <c r="Z96" s="94" t="str">
        <f>IF(Centralizator!$U96=$A$1,Centralizator!Y96,"")</f>
        <v/>
      </c>
      <c r="AA96" s="94" t="str">
        <f>IF(Centralizator!$U96=$A$1,Centralizator!Z96,"")</f>
        <v/>
      </c>
      <c r="AB96" s="94" t="str">
        <f>IF(Centralizator!$U96=$A$1,Centralizator!AA96,"")</f>
        <v/>
      </c>
      <c r="AC96" s="94" t="str">
        <f>IF(Centralizator!$U96=$A$1,Centralizator!AB96,"")</f>
        <v/>
      </c>
    </row>
    <row r="97" spans="1:29" hidden="1" x14ac:dyDescent="0.2">
      <c r="A97" s="93" t="str">
        <f t="shared" si="4"/>
        <v/>
      </c>
      <c r="B97" s="93">
        <f t="shared" si="5"/>
        <v>11</v>
      </c>
      <c r="C97" s="93">
        <v>89</v>
      </c>
      <c r="D97" s="93" t="str">
        <f>IF(Centralizator!$U97=$A$1,Centralizator!A97,"")</f>
        <v/>
      </c>
      <c r="E97" s="93" t="str">
        <f>IF(Centralizator!$U97=$A$1,Centralizator!B97,"")</f>
        <v/>
      </c>
      <c r="F97" s="93" t="str">
        <f>IF(Centralizator!$U97=$A$1,Centralizator!C97,"")</f>
        <v/>
      </c>
      <c r="G97" s="100" t="str">
        <f>IF(Centralizator!$U97=$A$1,Centralizator!D97,"")</f>
        <v/>
      </c>
      <c r="H97" s="100" t="str">
        <f>IF(Centralizator!$U97=$A$1,Centralizator!E97,"")</f>
        <v/>
      </c>
      <c r="I97" s="100" t="str">
        <f>IF(Centralizator!$U97=$A$1,Centralizator!F97,"")</f>
        <v/>
      </c>
      <c r="J97" s="100" t="str">
        <f>IF(Centralizator!$U97=$A$1,Centralizator!G97,"")</f>
        <v/>
      </c>
      <c r="K97" s="100" t="str">
        <f>IF(Centralizator!$U97=$A$1,Centralizator!H97,"")</f>
        <v/>
      </c>
      <c r="L97" s="100" t="str">
        <f>IF(Centralizator!$U97=$A$1,Centralizator!J97,"")</f>
        <v/>
      </c>
      <c r="M97" s="100" t="str">
        <f>IF(Centralizator!$U97=$A$1,Centralizator!K97,"")</f>
        <v/>
      </c>
      <c r="N97" s="100" t="str">
        <f>IF(Centralizator!$U97=$A$1,Centralizator!L97,"")</f>
        <v/>
      </c>
      <c r="O97" s="94" t="str">
        <f>IF(Centralizator!$U97=$A$1,Centralizator!N97,"")</f>
        <v/>
      </c>
      <c r="P97" s="94" t="str">
        <f>IF(Centralizator!$U97=$A$1,Centralizator!O97,"")</f>
        <v/>
      </c>
      <c r="Q97" s="94" t="str">
        <f>IF(Centralizator!$U97=$A$1,Centralizator!P97,"")</f>
        <v/>
      </c>
      <c r="R97" s="94" t="str">
        <f>IF(Centralizator!$U97=$A$1,Centralizator!Q97,"")</f>
        <v/>
      </c>
      <c r="S97" s="94" t="str">
        <f>IF(Centralizator!$U97=$A$1,Centralizator!R97,"")</f>
        <v/>
      </c>
      <c r="T97" s="94" t="str">
        <f>IF(Centralizator!$U97=$A$1,Centralizator!S97,"")</f>
        <v/>
      </c>
      <c r="U97" s="94" t="str">
        <f>IF(Centralizator!$U97=$A$1,Centralizator!T97,"")</f>
        <v/>
      </c>
      <c r="V97" s="94" t="str">
        <f>IF(Centralizator!$U97=$A$1,Centralizator!U97,"")</f>
        <v/>
      </c>
      <c r="W97" s="94" t="str">
        <f>IF(Centralizator!$U97=$A$1,Centralizator!V97,"")</f>
        <v/>
      </c>
      <c r="X97" s="94" t="str">
        <f>IF(Centralizator!$U97=$A$1,Centralizator!W97,"")</f>
        <v/>
      </c>
      <c r="Y97" s="94" t="str">
        <f>IF(Centralizator!$U97=$A$1,Centralizator!X97,"")</f>
        <v/>
      </c>
      <c r="Z97" s="94" t="str">
        <f>IF(Centralizator!$U97=$A$1,Centralizator!Y97,"")</f>
        <v/>
      </c>
      <c r="AA97" s="94" t="str">
        <f>IF(Centralizator!$U97=$A$1,Centralizator!Z97,"")</f>
        <v/>
      </c>
      <c r="AB97" s="94" t="str">
        <f>IF(Centralizator!$U97=$A$1,Centralizator!AA97,"")</f>
        <v/>
      </c>
      <c r="AC97" s="94" t="str">
        <f>IF(Centralizator!$U97=$A$1,Centralizator!AB97,"")</f>
        <v/>
      </c>
    </row>
    <row r="98" spans="1:29" hidden="1" x14ac:dyDescent="0.2">
      <c r="A98" s="93" t="str">
        <f t="shared" si="4"/>
        <v/>
      </c>
      <c r="B98" s="93">
        <f t="shared" si="5"/>
        <v>11</v>
      </c>
      <c r="C98" s="93">
        <v>90</v>
      </c>
      <c r="D98" s="93" t="str">
        <f>IF(Centralizator!$U98=$A$1,Centralizator!A98,"")</f>
        <v/>
      </c>
      <c r="E98" s="93" t="str">
        <f>IF(Centralizator!$U98=$A$1,Centralizator!B98,"")</f>
        <v/>
      </c>
      <c r="F98" s="93" t="str">
        <f>IF(Centralizator!$U98=$A$1,Centralizator!C98,"")</f>
        <v/>
      </c>
      <c r="G98" s="100" t="str">
        <f>IF(Centralizator!$U98=$A$1,Centralizator!D98,"")</f>
        <v/>
      </c>
      <c r="H98" s="100" t="str">
        <f>IF(Centralizator!$U98=$A$1,Centralizator!E98,"")</f>
        <v/>
      </c>
      <c r="I98" s="100" t="str">
        <f>IF(Centralizator!$U98=$A$1,Centralizator!F98,"")</f>
        <v/>
      </c>
      <c r="J98" s="100" t="str">
        <f>IF(Centralizator!$U98=$A$1,Centralizator!G98,"")</f>
        <v/>
      </c>
      <c r="K98" s="100" t="str">
        <f>IF(Centralizator!$U98=$A$1,Centralizator!H98,"")</f>
        <v/>
      </c>
      <c r="L98" s="100" t="str">
        <f>IF(Centralizator!$U98=$A$1,Centralizator!J98,"")</f>
        <v/>
      </c>
      <c r="M98" s="100" t="str">
        <f>IF(Centralizator!$U98=$A$1,Centralizator!K98,"")</f>
        <v/>
      </c>
      <c r="N98" s="100" t="str">
        <f>IF(Centralizator!$U98=$A$1,Centralizator!L98,"")</f>
        <v/>
      </c>
      <c r="O98" s="94" t="str">
        <f>IF(Centralizator!$U98=$A$1,Centralizator!N98,"")</f>
        <v/>
      </c>
      <c r="P98" s="94" t="str">
        <f>IF(Centralizator!$U98=$A$1,Centralizator!O98,"")</f>
        <v/>
      </c>
      <c r="Q98" s="94" t="str">
        <f>IF(Centralizator!$U98=$A$1,Centralizator!P98,"")</f>
        <v/>
      </c>
      <c r="R98" s="94" t="str">
        <f>IF(Centralizator!$U98=$A$1,Centralizator!Q98,"")</f>
        <v/>
      </c>
      <c r="S98" s="94" t="str">
        <f>IF(Centralizator!$U98=$A$1,Centralizator!R98,"")</f>
        <v/>
      </c>
      <c r="T98" s="94" t="str">
        <f>IF(Centralizator!$U98=$A$1,Centralizator!S98,"")</f>
        <v/>
      </c>
      <c r="U98" s="94" t="str">
        <f>IF(Centralizator!$U98=$A$1,Centralizator!T98,"")</f>
        <v/>
      </c>
      <c r="V98" s="94" t="str">
        <f>IF(Centralizator!$U98=$A$1,Centralizator!U98,"")</f>
        <v/>
      </c>
      <c r="W98" s="94" t="str">
        <f>IF(Centralizator!$U98=$A$1,Centralizator!V98,"")</f>
        <v/>
      </c>
      <c r="X98" s="94" t="str">
        <f>IF(Centralizator!$U98=$A$1,Centralizator!W98,"")</f>
        <v/>
      </c>
      <c r="Y98" s="94" t="str">
        <f>IF(Centralizator!$U98=$A$1,Centralizator!X98,"")</f>
        <v/>
      </c>
      <c r="Z98" s="94" t="str">
        <f>IF(Centralizator!$U98=$A$1,Centralizator!Y98,"")</f>
        <v/>
      </c>
      <c r="AA98" s="94" t="str">
        <f>IF(Centralizator!$U98=$A$1,Centralizator!Z98,"")</f>
        <v/>
      </c>
      <c r="AB98" s="94" t="str">
        <f>IF(Centralizator!$U98=$A$1,Centralizator!AA98,"")</f>
        <v/>
      </c>
      <c r="AC98" s="94" t="str">
        <f>IF(Centralizator!$U98=$A$1,Centralizator!AB98,"")</f>
        <v/>
      </c>
    </row>
    <row r="99" spans="1:29" hidden="1" x14ac:dyDescent="0.2">
      <c r="A99" s="93" t="str">
        <f t="shared" si="4"/>
        <v/>
      </c>
      <c r="B99" s="93">
        <f t="shared" si="5"/>
        <v>11</v>
      </c>
      <c r="C99" s="93">
        <v>91</v>
      </c>
      <c r="D99" s="93" t="str">
        <f>IF(Centralizator!$U99=$A$1,Centralizator!A99,"")</f>
        <v/>
      </c>
      <c r="E99" s="93" t="str">
        <f>IF(Centralizator!$U99=$A$1,Centralizator!B99,"")</f>
        <v/>
      </c>
      <c r="F99" s="93" t="str">
        <f>IF(Centralizator!$U99=$A$1,Centralizator!C99,"")</f>
        <v/>
      </c>
      <c r="G99" s="100" t="str">
        <f>IF(Centralizator!$U99=$A$1,Centralizator!D99,"")</f>
        <v/>
      </c>
      <c r="H99" s="100" t="str">
        <f>IF(Centralizator!$U99=$A$1,Centralizator!E99,"")</f>
        <v/>
      </c>
      <c r="I99" s="100" t="str">
        <f>IF(Centralizator!$U99=$A$1,Centralizator!F99,"")</f>
        <v/>
      </c>
      <c r="J99" s="100" t="str">
        <f>IF(Centralizator!$U99=$A$1,Centralizator!G99,"")</f>
        <v/>
      </c>
      <c r="K99" s="100" t="str">
        <f>IF(Centralizator!$U99=$A$1,Centralizator!H99,"")</f>
        <v/>
      </c>
      <c r="L99" s="100" t="str">
        <f>IF(Centralizator!$U99=$A$1,Centralizator!J99,"")</f>
        <v/>
      </c>
      <c r="M99" s="100" t="str">
        <f>IF(Centralizator!$U99=$A$1,Centralizator!K99,"")</f>
        <v/>
      </c>
      <c r="N99" s="100" t="str">
        <f>IF(Centralizator!$U99=$A$1,Centralizator!L99,"")</f>
        <v/>
      </c>
      <c r="O99" s="94" t="str">
        <f>IF(Centralizator!$U99=$A$1,Centralizator!N99,"")</f>
        <v/>
      </c>
      <c r="P99" s="94" t="str">
        <f>IF(Centralizator!$U99=$A$1,Centralizator!O99,"")</f>
        <v/>
      </c>
      <c r="Q99" s="94" t="str">
        <f>IF(Centralizator!$U99=$A$1,Centralizator!P99,"")</f>
        <v/>
      </c>
      <c r="R99" s="94" t="str">
        <f>IF(Centralizator!$U99=$A$1,Centralizator!Q99,"")</f>
        <v/>
      </c>
      <c r="S99" s="94" t="str">
        <f>IF(Centralizator!$U99=$A$1,Centralizator!R99,"")</f>
        <v/>
      </c>
      <c r="T99" s="94" t="str">
        <f>IF(Centralizator!$U99=$A$1,Centralizator!S99,"")</f>
        <v/>
      </c>
      <c r="U99" s="94" t="str">
        <f>IF(Centralizator!$U99=$A$1,Centralizator!T99,"")</f>
        <v/>
      </c>
      <c r="V99" s="94" t="str">
        <f>IF(Centralizator!$U99=$A$1,Centralizator!U99,"")</f>
        <v/>
      </c>
      <c r="W99" s="94" t="str">
        <f>IF(Centralizator!$U99=$A$1,Centralizator!V99,"")</f>
        <v/>
      </c>
      <c r="X99" s="94" t="str">
        <f>IF(Centralizator!$U99=$A$1,Centralizator!W99,"")</f>
        <v/>
      </c>
      <c r="Y99" s="94" t="str">
        <f>IF(Centralizator!$U99=$A$1,Centralizator!X99,"")</f>
        <v/>
      </c>
      <c r="Z99" s="94" t="str">
        <f>IF(Centralizator!$U99=$A$1,Centralizator!Y99,"")</f>
        <v/>
      </c>
      <c r="AA99" s="94" t="str">
        <f>IF(Centralizator!$U99=$A$1,Centralizator!Z99,"")</f>
        <v/>
      </c>
      <c r="AB99" s="94" t="str">
        <f>IF(Centralizator!$U99=$A$1,Centralizator!AA99,"")</f>
        <v/>
      </c>
      <c r="AC99" s="94" t="str">
        <f>IF(Centralizator!$U99=$A$1,Centralizator!AB99,"")</f>
        <v/>
      </c>
    </row>
    <row r="100" spans="1:29" hidden="1" x14ac:dyDescent="0.2">
      <c r="A100" s="93" t="str">
        <f t="shared" si="4"/>
        <v/>
      </c>
      <c r="B100" s="93">
        <f t="shared" si="5"/>
        <v>11</v>
      </c>
      <c r="C100" s="93">
        <v>92</v>
      </c>
      <c r="D100" s="93" t="str">
        <f>IF(Centralizator!$U100=$A$1,Centralizator!A100,"")</f>
        <v/>
      </c>
      <c r="E100" s="93" t="str">
        <f>IF(Centralizator!$U100=$A$1,Centralizator!B100,"")</f>
        <v/>
      </c>
      <c r="F100" s="93" t="str">
        <f>IF(Centralizator!$U100=$A$1,Centralizator!C100,"")</f>
        <v/>
      </c>
      <c r="G100" s="100" t="str">
        <f>IF(Centralizator!$U100=$A$1,Centralizator!D100,"")</f>
        <v/>
      </c>
      <c r="H100" s="100" t="str">
        <f>IF(Centralizator!$U100=$A$1,Centralizator!E100,"")</f>
        <v/>
      </c>
      <c r="I100" s="100" t="str">
        <f>IF(Centralizator!$U100=$A$1,Centralizator!F100,"")</f>
        <v/>
      </c>
      <c r="J100" s="100" t="str">
        <f>IF(Centralizator!$U100=$A$1,Centralizator!G100,"")</f>
        <v/>
      </c>
      <c r="K100" s="100" t="str">
        <f>IF(Centralizator!$U100=$A$1,Centralizator!H100,"")</f>
        <v/>
      </c>
      <c r="L100" s="100" t="str">
        <f>IF(Centralizator!$U100=$A$1,Centralizator!J100,"")</f>
        <v/>
      </c>
      <c r="M100" s="100" t="str">
        <f>IF(Centralizator!$U100=$A$1,Centralizator!K100,"")</f>
        <v/>
      </c>
      <c r="N100" s="100" t="str">
        <f>IF(Centralizator!$U100=$A$1,Centralizator!L100,"")</f>
        <v/>
      </c>
      <c r="O100" s="94" t="str">
        <f>IF(Centralizator!$U100=$A$1,Centralizator!N100,"")</f>
        <v/>
      </c>
      <c r="P100" s="94" t="str">
        <f>IF(Centralizator!$U100=$A$1,Centralizator!O100,"")</f>
        <v/>
      </c>
      <c r="Q100" s="94" t="str">
        <f>IF(Centralizator!$U100=$A$1,Centralizator!P100,"")</f>
        <v/>
      </c>
      <c r="R100" s="94" t="str">
        <f>IF(Centralizator!$U100=$A$1,Centralizator!Q100,"")</f>
        <v/>
      </c>
      <c r="S100" s="94" t="str">
        <f>IF(Centralizator!$U100=$A$1,Centralizator!R100,"")</f>
        <v/>
      </c>
      <c r="T100" s="94" t="str">
        <f>IF(Centralizator!$U100=$A$1,Centralizator!S100,"")</f>
        <v/>
      </c>
      <c r="U100" s="94" t="str">
        <f>IF(Centralizator!$U100=$A$1,Centralizator!T100,"")</f>
        <v/>
      </c>
      <c r="V100" s="94" t="str">
        <f>IF(Centralizator!$U100=$A$1,Centralizator!U100,"")</f>
        <v/>
      </c>
      <c r="W100" s="94" t="str">
        <f>IF(Centralizator!$U100=$A$1,Centralizator!V100,"")</f>
        <v/>
      </c>
      <c r="X100" s="94" t="str">
        <f>IF(Centralizator!$U100=$A$1,Centralizator!W100,"")</f>
        <v/>
      </c>
      <c r="Y100" s="94" t="str">
        <f>IF(Centralizator!$U100=$A$1,Centralizator!X100,"")</f>
        <v/>
      </c>
      <c r="Z100" s="94" t="str">
        <f>IF(Centralizator!$U100=$A$1,Centralizator!Y100,"")</f>
        <v/>
      </c>
      <c r="AA100" s="94" t="str">
        <f>IF(Centralizator!$U100=$A$1,Centralizator!Z100,"")</f>
        <v/>
      </c>
      <c r="AB100" s="94" t="str">
        <f>IF(Centralizator!$U100=$A$1,Centralizator!AA100,"")</f>
        <v/>
      </c>
      <c r="AC100" s="94" t="str">
        <f>IF(Centralizator!$U100=$A$1,Centralizator!AB100,"")</f>
        <v/>
      </c>
    </row>
    <row r="101" spans="1:29" hidden="1" x14ac:dyDescent="0.2">
      <c r="A101" s="93" t="str">
        <f t="shared" si="4"/>
        <v/>
      </c>
      <c r="B101" s="93">
        <f t="shared" si="5"/>
        <v>11</v>
      </c>
      <c r="C101" s="93">
        <v>93</v>
      </c>
      <c r="D101" s="93" t="str">
        <f>IF(Centralizator!$U101=$A$1,Centralizator!A101,"")</f>
        <v/>
      </c>
      <c r="E101" s="93" t="str">
        <f>IF(Centralizator!$U101=$A$1,Centralizator!B101,"")</f>
        <v/>
      </c>
      <c r="F101" s="93" t="str">
        <f>IF(Centralizator!$U101=$A$1,Centralizator!C101,"")</f>
        <v/>
      </c>
      <c r="G101" s="100" t="str">
        <f>IF(Centralizator!$U101=$A$1,Centralizator!D101,"")</f>
        <v/>
      </c>
      <c r="H101" s="100" t="str">
        <f>IF(Centralizator!$U101=$A$1,Centralizator!E101,"")</f>
        <v/>
      </c>
      <c r="I101" s="100" t="str">
        <f>IF(Centralizator!$U101=$A$1,Centralizator!F101,"")</f>
        <v/>
      </c>
      <c r="J101" s="100" t="str">
        <f>IF(Centralizator!$U101=$A$1,Centralizator!G101,"")</f>
        <v/>
      </c>
      <c r="K101" s="100" t="str">
        <f>IF(Centralizator!$U101=$A$1,Centralizator!H101,"")</f>
        <v/>
      </c>
      <c r="L101" s="100" t="str">
        <f>IF(Centralizator!$U101=$A$1,Centralizator!J101,"")</f>
        <v/>
      </c>
      <c r="M101" s="100" t="str">
        <f>IF(Centralizator!$U101=$A$1,Centralizator!K101,"")</f>
        <v/>
      </c>
      <c r="N101" s="100" t="str">
        <f>IF(Centralizator!$U101=$A$1,Centralizator!L101,"")</f>
        <v/>
      </c>
      <c r="O101" s="94" t="str">
        <f>IF(Centralizator!$U101=$A$1,Centralizator!N101,"")</f>
        <v/>
      </c>
      <c r="P101" s="94" t="str">
        <f>IF(Centralizator!$U101=$A$1,Centralizator!O101,"")</f>
        <v/>
      </c>
      <c r="Q101" s="94" t="str">
        <f>IF(Centralizator!$U101=$A$1,Centralizator!P101,"")</f>
        <v/>
      </c>
      <c r="R101" s="94" t="str">
        <f>IF(Centralizator!$U101=$A$1,Centralizator!Q101,"")</f>
        <v/>
      </c>
      <c r="S101" s="94" t="str">
        <f>IF(Centralizator!$U101=$A$1,Centralizator!R101,"")</f>
        <v/>
      </c>
      <c r="T101" s="94" t="str">
        <f>IF(Centralizator!$U101=$A$1,Centralizator!S101,"")</f>
        <v/>
      </c>
      <c r="U101" s="94" t="str">
        <f>IF(Centralizator!$U101=$A$1,Centralizator!T101,"")</f>
        <v/>
      </c>
      <c r="V101" s="94" t="str">
        <f>IF(Centralizator!$U101=$A$1,Centralizator!U101,"")</f>
        <v/>
      </c>
      <c r="W101" s="94" t="str">
        <f>IF(Centralizator!$U101=$A$1,Centralizator!V101,"")</f>
        <v/>
      </c>
      <c r="X101" s="94" t="str">
        <f>IF(Centralizator!$U101=$A$1,Centralizator!W101,"")</f>
        <v/>
      </c>
      <c r="Y101" s="94" t="str">
        <f>IF(Centralizator!$U101=$A$1,Centralizator!X101,"")</f>
        <v/>
      </c>
      <c r="Z101" s="94" t="str">
        <f>IF(Centralizator!$U101=$A$1,Centralizator!Y101,"")</f>
        <v/>
      </c>
      <c r="AA101" s="94" t="str">
        <f>IF(Centralizator!$U101=$A$1,Centralizator!Z101,"")</f>
        <v/>
      </c>
      <c r="AB101" s="94" t="str">
        <f>IF(Centralizator!$U101=$A$1,Centralizator!AA101,"")</f>
        <v/>
      </c>
      <c r="AC101" s="94" t="str">
        <f>IF(Centralizator!$U101=$A$1,Centralizator!AB101,"")</f>
        <v/>
      </c>
    </row>
    <row r="102" spans="1:29" hidden="1" x14ac:dyDescent="0.2">
      <c r="A102" s="93" t="str">
        <f t="shared" si="4"/>
        <v/>
      </c>
      <c r="B102" s="93">
        <f t="shared" si="5"/>
        <v>11</v>
      </c>
      <c r="C102" s="93">
        <v>94</v>
      </c>
      <c r="D102" s="93" t="str">
        <f>IF(Centralizator!$U102=$A$1,Centralizator!A102,"")</f>
        <v/>
      </c>
      <c r="E102" s="93" t="str">
        <f>IF(Centralizator!$U102=$A$1,Centralizator!B102,"")</f>
        <v/>
      </c>
      <c r="F102" s="93" t="str">
        <f>IF(Centralizator!$U102=$A$1,Centralizator!C102,"")</f>
        <v/>
      </c>
      <c r="G102" s="100" t="str">
        <f>IF(Centralizator!$U102=$A$1,Centralizator!D102,"")</f>
        <v/>
      </c>
      <c r="H102" s="100" t="str">
        <f>IF(Centralizator!$U102=$A$1,Centralizator!E102,"")</f>
        <v/>
      </c>
      <c r="I102" s="100" t="str">
        <f>IF(Centralizator!$U102=$A$1,Centralizator!F102,"")</f>
        <v/>
      </c>
      <c r="J102" s="100" t="str">
        <f>IF(Centralizator!$U102=$A$1,Centralizator!G102,"")</f>
        <v/>
      </c>
      <c r="K102" s="100" t="str">
        <f>IF(Centralizator!$U102=$A$1,Centralizator!H102,"")</f>
        <v/>
      </c>
      <c r="L102" s="100" t="str">
        <f>IF(Centralizator!$U102=$A$1,Centralizator!J102,"")</f>
        <v/>
      </c>
      <c r="M102" s="100" t="str">
        <f>IF(Centralizator!$U102=$A$1,Centralizator!K102,"")</f>
        <v/>
      </c>
      <c r="N102" s="100" t="str">
        <f>IF(Centralizator!$U102=$A$1,Centralizator!L102,"")</f>
        <v/>
      </c>
      <c r="O102" s="94" t="str">
        <f>IF(Centralizator!$U102=$A$1,Centralizator!N102,"")</f>
        <v/>
      </c>
      <c r="P102" s="94" t="str">
        <f>IF(Centralizator!$U102=$A$1,Centralizator!O102,"")</f>
        <v/>
      </c>
      <c r="Q102" s="94" t="str">
        <f>IF(Centralizator!$U102=$A$1,Centralizator!P102,"")</f>
        <v/>
      </c>
      <c r="R102" s="94" t="str">
        <f>IF(Centralizator!$U102=$A$1,Centralizator!Q102,"")</f>
        <v/>
      </c>
      <c r="S102" s="94" t="str">
        <f>IF(Centralizator!$U102=$A$1,Centralizator!R102,"")</f>
        <v/>
      </c>
      <c r="T102" s="94" t="str">
        <f>IF(Centralizator!$U102=$A$1,Centralizator!S102,"")</f>
        <v/>
      </c>
      <c r="U102" s="94" t="str">
        <f>IF(Centralizator!$U102=$A$1,Centralizator!T102,"")</f>
        <v/>
      </c>
      <c r="V102" s="94" t="str">
        <f>IF(Centralizator!$U102=$A$1,Centralizator!U102,"")</f>
        <v/>
      </c>
      <c r="W102" s="94" t="str">
        <f>IF(Centralizator!$U102=$A$1,Centralizator!V102,"")</f>
        <v/>
      </c>
      <c r="X102" s="94" t="str">
        <f>IF(Centralizator!$U102=$A$1,Centralizator!W102,"")</f>
        <v/>
      </c>
      <c r="Y102" s="94" t="str">
        <f>IF(Centralizator!$U102=$A$1,Centralizator!X102,"")</f>
        <v/>
      </c>
      <c r="Z102" s="94" t="str">
        <f>IF(Centralizator!$U102=$A$1,Centralizator!Y102,"")</f>
        <v/>
      </c>
      <c r="AA102" s="94" t="str">
        <f>IF(Centralizator!$U102=$A$1,Centralizator!Z102,"")</f>
        <v/>
      </c>
      <c r="AB102" s="94" t="str">
        <f>IF(Centralizator!$U102=$A$1,Centralizator!AA102,"")</f>
        <v/>
      </c>
      <c r="AC102" s="94" t="str">
        <f>IF(Centralizator!$U102=$A$1,Centralizator!AB102,"")</f>
        <v/>
      </c>
    </row>
    <row r="103" spans="1:29" hidden="1" x14ac:dyDescent="0.2">
      <c r="A103" s="93" t="str">
        <f t="shared" si="4"/>
        <v/>
      </c>
      <c r="B103" s="93">
        <f t="shared" si="5"/>
        <v>11</v>
      </c>
      <c r="C103" s="93">
        <v>95</v>
      </c>
      <c r="D103" s="93" t="str">
        <f>IF(Centralizator!$U103=$A$1,Centralizator!A103,"")</f>
        <v/>
      </c>
      <c r="E103" s="93" t="str">
        <f>IF(Centralizator!$U103=$A$1,Centralizator!B103,"")</f>
        <v/>
      </c>
      <c r="F103" s="93" t="str">
        <f>IF(Centralizator!$U103=$A$1,Centralizator!C103,"")</f>
        <v/>
      </c>
      <c r="G103" s="100" t="str">
        <f>IF(Centralizator!$U103=$A$1,Centralizator!D103,"")</f>
        <v/>
      </c>
      <c r="H103" s="100" t="str">
        <f>IF(Centralizator!$U103=$A$1,Centralizator!E103,"")</f>
        <v/>
      </c>
      <c r="I103" s="100" t="str">
        <f>IF(Centralizator!$U103=$A$1,Centralizator!F103,"")</f>
        <v/>
      </c>
      <c r="J103" s="100" t="str">
        <f>IF(Centralizator!$U103=$A$1,Centralizator!G103,"")</f>
        <v/>
      </c>
      <c r="K103" s="100" t="str">
        <f>IF(Centralizator!$U103=$A$1,Centralizator!H103,"")</f>
        <v/>
      </c>
      <c r="L103" s="100" t="str">
        <f>IF(Centralizator!$U103=$A$1,Centralizator!J103,"")</f>
        <v/>
      </c>
      <c r="M103" s="100" t="str">
        <f>IF(Centralizator!$U103=$A$1,Centralizator!K103,"")</f>
        <v/>
      </c>
      <c r="N103" s="100" t="str">
        <f>IF(Centralizator!$U103=$A$1,Centralizator!L103,"")</f>
        <v/>
      </c>
      <c r="O103" s="94" t="str">
        <f>IF(Centralizator!$U103=$A$1,Centralizator!N103,"")</f>
        <v/>
      </c>
      <c r="P103" s="94" t="str">
        <f>IF(Centralizator!$U103=$A$1,Centralizator!O103,"")</f>
        <v/>
      </c>
      <c r="Q103" s="94" t="str">
        <f>IF(Centralizator!$U103=$A$1,Centralizator!P103,"")</f>
        <v/>
      </c>
      <c r="R103" s="94" t="str">
        <f>IF(Centralizator!$U103=$A$1,Centralizator!Q103,"")</f>
        <v/>
      </c>
      <c r="S103" s="94" t="str">
        <f>IF(Centralizator!$U103=$A$1,Centralizator!R103,"")</f>
        <v/>
      </c>
      <c r="T103" s="94" t="str">
        <f>IF(Centralizator!$U103=$A$1,Centralizator!S103,"")</f>
        <v/>
      </c>
      <c r="U103" s="94" t="str">
        <f>IF(Centralizator!$U103=$A$1,Centralizator!T103,"")</f>
        <v/>
      </c>
      <c r="V103" s="94" t="str">
        <f>IF(Centralizator!$U103=$A$1,Centralizator!U103,"")</f>
        <v/>
      </c>
      <c r="W103" s="94" t="str">
        <f>IF(Centralizator!$U103=$A$1,Centralizator!V103,"")</f>
        <v/>
      </c>
      <c r="X103" s="94" t="str">
        <f>IF(Centralizator!$U103=$A$1,Centralizator!W103,"")</f>
        <v/>
      </c>
      <c r="Y103" s="94" t="str">
        <f>IF(Centralizator!$U103=$A$1,Centralizator!X103,"")</f>
        <v/>
      </c>
      <c r="Z103" s="94" t="str">
        <f>IF(Centralizator!$U103=$A$1,Centralizator!Y103,"")</f>
        <v/>
      </c>
      <c r="AA103" s="94" t="str">
        <f>IF(Centralizator!$U103=$A$1,Centralizator!Z103,"")</f>
        <v/>
      </c>
      <c r="AB103" s="94" t="str">
        <f>IF(Centralizator!$U103=$A$1,Centralizator!AA103,"")</f>
        <v/>
      </c>
      <c r="AC103" s="94" t="str">
        <f>IF(Centralizator!$U103=$A$1,Centralizator!AB103,"")</f>
        <v/>
      </c>
    </row>
    <row r="104" spans="1:29" hidden="1" x14ac:dyDescent="0.2">
      <c r="A104" s="93" t="str">
        <f t="shared" si="4"/>
        <v/>
      </c>
      <c r="B104" s="93">
        <f t="shared" si="5"/>
        <v>11</v>
      </c>
      <c r="C104" s="93">
        <v>96</v>
      </c>
      <c r="D104" s="93" t="str">
        <f>IF(Centralizator!$U104=$A$1,Centralizator!A104,"")</f>
        <v/>
      </c>
      <c r="E104" s="93" t="str">
        <f>IF(Centralizator!$U104=$A$1,Centralizator!B104,"")</f>
        <v/>
      </c>
      <c r="F104" s="93" t="str">
        <f>IF(Centralizator!$U104=$A$1,Centralizator!C104,"")</f>
        <v/>
      </c>
      <c r="G104" s="100" t="str">
        <f>IF(Centralizator!$U104=$A$1,Centralizator!D104,"")</f>
        <v/>
      </c>
      <c r="H104" s="100" t="str">
        <f>IF(Centralizator!$U104=$A$1,Centralizator!E104,"")</f>
        <v/>
      </c>
      <c r="I104" s="100" t="str">
        <f>IF(Centralizator!$U104=$A$1,Centralizator!F104,"")</f>
        <v/>
      </c>
      <c r="J104" s="100" t="str">
        <f>IF(Centralizator!$U104=$A$1,Centralizator!G104,"")</f>
        <v/>
      </c>
      <c r="K104" s="100" t="str">
        <f>IF(Centralizator!$U104=$A$1,Centralizator!H104,"")</f>
        <v/>
      </c>
      <c r="L104" s="100" t="str">
        <f>IF(Centralizator!$U104=$A$1,Centralizator!J104,"")</f>
        <v/>
      </c>
      <c r="M104" s="100" t="str">
        <f>IF(Centralizator!$U104=$A$1,Centralizator!K104,"")</f>
        <v/>
      </c>
      <c r="N104" s="100" t="str">
        <f>IF(Centralizator!$U104=$A$1,Centralizator!L104,"")</f>
        <v/>
      </c>
      <c r="O104" s="94" t="str">
        <f>IF(Centralizator!$U104=$A$1,Centralizator!N104,"")</f>
        <v/>
      </c>
      <c r="P104" s="94" t="str">
        <f>IF(Centralizator!$U104=$A$1,Centralizator!O104,"")</f>
        <v/>
      </c>
      <c r="Q104" s="94" t="str">
        <f>IF(Centralizator!$U104=$A$1,Centralizator!P104,"")</f>
        <v/>
      </c>
      <c r="R104" s="94" t="str">
        <f>IF(Centralizator!$U104=$A$1,Centralizator!Q104,"")</f>
        <v/>
      </c>
      <c r="S104" s="94" t="str">
        <f>IF(Centralizator!$U104=$A$1,Centralizator!R104,"")</f>
        <v/>
      </c>
      <c r="T104" s="94" t="str">
        <f>IF(Centralizator!$U104=$A$1,Centralizator!S104,"")</f>
        <v/>
      </c>
      <c r="U104" s="94" t="str">
        <f>IF(Centralizator!$U104=$A$1,Centralizator!T104,"")</f>
        <v/>
      </c>
      <c r="V104" s="94" t="str">
        <f>IF(Centralizator!$U104=$A$1,Centralizator!U104,"")</f>
        <v/>
      </c>
      <c r="W104" s="94" t="str">
        <f>IF(Centralizator!$U104=$A$1,Centralizator!V104,"")</f>
        <v/>
      </c>
      <c r="X104" s="94" t="str">
        <f>IF(Centralizator!$U104=$A$1,Centralizator!W104,"")</f>
        <v/>
      </c>
      <c r="Y104" s="94" t="str">
        <f>IF(Centralizator!$U104=$A$1,Centralizator!X104,"")</f>
        <v/>
      </c>
      <c r="Z104" s="94" t="str">
        <f>IF(Centralizator!$U104=$A$1,Centralizator!Y104,"")</f>
        <v/>
      </c>
      <c r="AA104" s="94" t="str">
        <f>IF(Centralizator!$U104=$A$1,Centralizator!Z104,"")</f>
        <v/>
      </c>
      <c r="AB104" s="94" t="str">
        <f>IF(Centralizator!$U104=$A$1,Centralizator!AA104,"")</f>
        <v/>
      </c>
      <c r="AC104" s="94" t="str">
        <f>IF(Centralizator!$U104=$A$1,Centralizator!AB104,"")</f>
        <v/>
      </c>
    </row>
    <row r="107" spans="1:29" x14ac:dyDescent="0.2">
      <c r="A107" s="94"/>
      <c r="B107" s="94"/>
      <c r="D107" s="94"/>
      <c r="E107" s="94"/>
      <c r="I107" s="280" t="s">
        <v>211</v>
      </c>
      <c r="J107" s="281"/>
      <c r="K107" s="281"/>
      <c r="L107" s="280" t="s">
        <v>212</v>
      </c>
      <c r="M107" s="281"/>
      <c r="N107" s="281"/>
    </row>
    <row r="108" spans="1:29" s="98" customFormat="1" x14ac:dyDescent="0.2">
      <c r="A108" s="99"/>
      <c r="B108" s="89" t="s">
        <v>296</v>
      </c>
      <c r="C108" s="89"/>
      <c r="D108" s="89" t="s">
        <v>213</v>
      </c>
      <c r="E108" s="89" t="s">
        <v>214</v>
      </c>
      <c r="F108" s="89" t="s">
        <v>215</v>
      </c>
      <c r="G108" s="89" t="s">
        <v>216</v>
      </c>
      <c r="H108" s="89" t="s">
        <v>217</v>
      </c>
      <c r="I108" s="89" t="s">
        <v>218</v>
      </c>
      <c r="J108" s="89" t="s">
        <v>219</v>
      </c>
      <c r="K108" s="89" t="s">
        <v>220</v>
      </c>
      <c r="L108" s="89" t="s">
        <v>218</v>
      </c>
      <c r="M108" s="89" t="s">
        <v>219</v>
      </c>
      <c r="N108" s="89" t="s">
        <v>220</v>
      </c>
      <c r="O108" s="89" t="s">
        <v>222</v>
      </c>
      <c r="P108" s="89" t="s">
        <v>223</v>
      </c>
      <c r="Q108" s="89" t="s">
        <v>68</v>
      </c>
      <c r="R108" s="89" t="s">
        <v>224</v>
      </c>
      <c r="S108" s="89" t="s">
        <v>15</v>
      </c>
      <c r="T108" s="89" t="s">
        <v>225</v>
      </c>
      <c r="U108" s="89" t="s">
        <v>226</v>
      </c>
      <c r="V108" s="89" t="s">
        <v>227</v>
      </c>
      <c r="W108" s="90" t="s">
        <v>228</v>
      </c>
      <c r="X108" s="90" t="s">
        <v>68</v>
      </c>
      <c r="Y108" s="90" t="s">
        <v>229</v>
      </c>
      <c r="Z108" s="91" t="s">
        <v>228</v>
      </c>
      <c r="AA108" s="91" t="s">
        <v>68</v>
      </c>
      <c r="AB108" s="91" t="s">
        <v>229</v>
      </c>
      <c r="AC108" s="89" t="s">
        <v>230</v>
      </c>
    </row>
    <row r="109" spans="1:29" x14ac:dyDescent="0.2">
      <c r="B109" s="102">
        <v>1</v>
      </c>
      <c r="C109" s="102"/>
      <c r="D109" s="103">
        <f t="shared" ref="D109:D140" si="6">IF($B109&gt;MAX($A$9:$A$104),"",INDEX(D$9:D$104,SUMIF($A$9:$A$104,$B109,$C$9:$C$104),1,1))</f>
        <v>1</v>
      </c>
      <c r="E109" s="103">
        <f t="shared" ref="E109:AC119" si="7">IF($B109&gt;MAX($A$9:$A$104),"",INDEX(E$9:E$104,SUMIF($A$9:$A$104,$B109,$C$9:$C$104),1,1))</f>
        <v>1</v>
      </c>
      <c r="F109" s="102" t="str">
        <f t="shared" si="7"/>
        <v>Mathematical Analysis</v>
      </c>
      <c r="G109" s="103">
        <f t="shared" si="7"/>
        <v>0</v>
      </c>
      <c r="H109" s="103">
        <f t="shared" si="7"/>
        <v>0</v>
      </c>
      <c r="I109" s="103" t="str">
        <f t="shared" si="7"/>
        <v>Lector</v>
      </c>
      <c r="J109" s="103" t="str">
        <f t="shared" si="7"/>
        <v>dr.</v>
      </c>
      <c r="K109" s="103" t="str">
        <f t="shared" si="7"/>
        <v>JURATONI Adina</v>
      </c>
      <c r="L109" s="103" t="str">
        <f t="shared" si="7"/>
        <v>Lector</v>
      </c>
      <c r="M109" s="103" t="str">
        <f t="shared" si="7"/>
        <v>dr.</v>
      </c>
      <c r="N109" s="103" t="str">
        <f t="shared" si="7"/>
        <v>JURATONI Adina</v>
      </c>
      <c r="O109" s="103" t="str">
        <f t="shared" si="7"/>
        <v>E</v>
      </c>
      <c r="P109" s="103">
        <f t="shared" si="7"/>
        <v>4</v>
      </c>
      <c r="Q109" s="103">
        <f t="shared" si="7"/>
        <v>28</v>
      </c>
      <c r="R109" s="103">
        <f t="shared" si="7"/>
        <v>28</v>
      </c>
      <c r="S109" s="103">
        <f t="shared" si="7"/>
        <v>0</v>
      </c>
      <c r="T109" s="103">
        <f t="shared" si="7"/>
        <v>0</v>
      </c>
      <c r="U109" s="103">
        <f t="shared" si="7"/>
        <v>56</v>
      </c>
      <c r="V109" s="103" t="str">
        <f t="shared" si="7"/>
        <v>DF</v>
      </c>
      <c r="W109" s="103">
        <f t="shared" si="7"/>
        <v>56</v>
      </c>
      <c r="X109" s="103">
        <f t="shared" si="7"/>
        <v>28</v>
      </c>
      <c r="Y109" s="103">
        <f t="shared" si="7"/>
        <v>28</v>
      </c>
      <c r="Z109" s="103">
        <f t="shared" si="7"/>
        <v>4</v>
      </c>
      <c r="AA109" s="103">
        <f t="shared" si="7"/>
        <v>2</v>
      </c>
      <c r="AB109" s="103">
        <f t="shared" si="7"/>
        <v>2</v>
      </c>
      <c r="AC109" s="103" t="str">
        <f t="shared" si="7"/>
        <v>Oblig.</v>
      </c>
    </row>
    <row r="110" spans="1:29" x14ac:dyDescent="0.2">
      <c r="B110" s="102">
        <f>IF(MAX($A$9:$A$104)&lt;=B109,"",B109+1)</f>
        <v>2</v>
      </c>
      <c r="C110" s="102"/>
      <c r="D110" s="103">
        <f t="shared" si="6"/>
        <v>1</v>
      </c>
      <c r="E110" s="103">
        <f t="shared" ref="E110:S110" si="8">IF($B110&gt;MAX($A$9:$A$104),"",INDEX(E$9:E$104,SUMIF($A$9:$A$104,$B110,$C$9:$C$104),1,1))</f>
        <v>1</v>
      </c>
      <c r="F110" s="102" t="str">
        <f t="shared" si="8"/>
        <v>Algebra and Geometry</v>
      </c>
      <c r="G110" s="103">
        <f t="shared" si="8"/>
        <v>0</v>
      </c>
      <c r="H110" s="103">
        <f t="shared" si="8"/>
        <v>0</v>
      </c>
      <c r="I110" s="103" t="str">
        <f t="shared" si="8"/>
        <v>Lector</v>
      </c>
      <c r="J110" s="103" t="str">
        <f t="shared" si="8"/>
        <v>dr.</v>
      </c>
      <c r="K110" s="103" t="str">
        <f t="shared" si="8"/>
        <v>LUGOJAN Sorin</v>
      </c>
      <c r="L110" s="103" t="str">
        <f t="shared" si="8"/>
        <v>Lector</v>
      </c>
      <c r="M110" s="103" t="str">
        <f t="shared" si="8"/>
        <v>dr.</v>
      </c>
      <c r="N110" s="103" t="str">
        <f t="shared" si="8"/>
        <v>LUGOJAN Sorin</v>
      </c>
      <c r="O110" s="103" t="str">
        <f t="shared" si="8"/>
        <v>E</v>
      </c>
      <c r="P110" s="103">
        <f t="shared" si="8"/>
        <v>4</v>
      </c>
      <c r="Q110" s="103">
        <f t="shared" si="8"/>
        <v>28</v>
      </c>
      <c r="R110" s="103">
        <f t="shared" si="8"/>
        <v>28</v>
      </c>
      <c r="S110" s="103">
        <f t="shared" si="8"/>
        <v>0</v>
      </c>
      <c r="T110" s="103">
        <f t="shared" si="7"/>
        <v>0</v>
      </c>
      <c r="U110" s="103">
        <f t="shared" si="7"/>
        <v>56</v>
      </c>
      <c r="V110" s="103" t="str">
        <f t="shared" si="7"/>
        <v>DF</v>
      </c>
      <c r="W110" s="103">
        <f t="shared" si="7"/>
        <v>56</v>
      </c>
      <c r="X110" s="103">
        <f t="shared" si="7"/>
        <v>28</v>
      </c>
      <c r="Y110" s="103">
        <f t="shared" si="7"/>
        <v>28</v>
      </c>
      <c r="Z110" s="103">
        <f t="shared" si="7"/>
        <v>4</v>
      </c>
      <c r="AA110" s="103">
        <f t="shared" si="7"/>
        <v>2</v>
      </c>
      <c r="AB110" s="103">
        <f t="shared" si="7"/>
        <v>2</v>
      </c>
      <c r="AC110" s="103" t="str">
        <f t="shared" si="7"/>
        <v>Oblig.</v>
      </c>
    </row>
    <row r="111" spans="1:29" x14ac:dyDescent="0.2">
      <c r="B111" s="102">
        <f t="shared" ref="B111:B140" si="9">IF(MAX($A$9:$A$104)&lt;=B110,"",B110+1)</f>
        <v>3</v>
      </c>
      <c r="C111" s="102"/>
      <c r="D111" s="103">
        <f t="shared" si="6"/>
        <v>1</v>
      </c>
      <c r="E111" s="103">
        <f t="shared" si="7"/>
        <v>1</v>
      </c>
      <c r="F111" s="102" t="str">
        <f t="shared" si="7"/>
        <v>Physics</v>
      </c>
      <c r="G111" s="103">
        <f t="shared" si="7"/>
        <v>0</v>
      </c>
      <c r="H111" s="103">
        <f t="shared" si="7"/>
        <v>0</v>
      </c>
      <c r="I111" s="103" t="str">
        <f t="shared" si="7"/>
        <v>Conf.</v>
      </c>
      <c r="J111" s="103" t="str">
        <f t="shared" si="7"/>
        <v>dr.</v>
      </c>
      <c r="K111" s="103" t="str">
        <f t="shared" si="7"/>
        <v>BARVINSCHI Floricica</v>
      </c>
      <c r="L111" s="103" t="str">
        <f t="shared" si="7"/>
        <v>Asist.</v>
      </c>
      <c r="M111" s="103" t="str">
        <f t="shared" si="7"/>
        <v>dr.ing.</v>
      </c>
      <c r="N111" s="103" t="str">
        <f t="shared" si="7"/>
        <v>CALINOIU Delia</v>
      </c>
      <c r="O111" s="103" t="str">
        <f t="shared" si="7"/>
        <v>E</v>
      </c>
      <c r="P111" s="103">
        <f t="shared" si="7"/>
        <v>5</v>
      </c>
      <c r="Q111" s="103">
        <f t="shared" si="7"/>
        <v>42</v>
      </c>
      <c r="R111" s="103">
        <f t="shared" si="7"/>
        <v>14</v>
      </c>
      <c r="S111" s="103">
        <f t="shared" si="7"/>
        <v>14</v>
      </c>
      <c r="T111" s="103">
        <f t="shared" si="7"/>
        <v>0</v>
      </c>
      <c r="U111" s="103">
        <f t="shared" si="7"/>
        <v>70</v>
      </c>
      <c r="V111" s="103" t="str">
        <f t="shared" si="7"/>
        <v>DF</v>
      </c>
      <c r="W111" s="103">
        <f t="shared" si="7"/>
        <v>70</v>
      </c>
      <c r="X111" s="103">
        <f t="shared" si="7"/>
        <v>42</v>
      </c>
      <c r="Y111" s="103">
        <f t="shared" si="7"/>
        <v>28</v>
      </c>
      <c r="Z111" s="103">
        <f t="shared" si="7"/>
        <v>5</v>
      </c>
      <c r="AA111" s="103">
        <f t="shared" si="7"/>
        <v>3</v>
      </c>
      <c r="AB111" s="103">
        <f t="shared" si="7"/>
        <v>2</v>
      </c>
      <c r="AC111" s="103" t="str">
        <f t="shared" si="7"/>
        <v>Oblig.</v>
      </c>
    </row>
    <row r="112" spans="1:29" x14ac:dyDescent="0.2">
      <c r="B112" s="102">
        <f t="shared" si="9"/>
        <v>4</v>
      </c>
      <c r="C112" s="102"/>
      <c r="D112" s="103">
        <f t="shared" si="6"/>
        <v>1</v>
      </c>
      <c r="E112" s="103">
        <f t="shared" si="7"/>
        <v>1</v>
      </c>
      <c r="F112" s="102" t="str">
        <f t="shared" si="7"/>
        <v>Computer Programming and Utilization 1</v>
      </c>
      <c r="G112" s="103">
        <f t="shared" si="7"/>
        <v>0</v>
      </c>
      <c r="H112" s="103">
        <f t="shared" si="7"/>
        <v>0</v>
      </c>
      <c r="I112" s="103" t="str">
        <f t="shared" si="7"/>
        <v>S.L.</v>
      </c>
      <c r="J112" s="103" t="str">
        <f t="shared" si="7"/>
        <v>dr.ing.</v>
      </c>
      <c r="K112" s="103" t="str">
        <f t="shared" si="7"/>
        <v>DUME Adrian</v>
      </c>
      <c r="L112" s="103" t="str">
        <f t="shared" si="7"/>
        <v>Asist.</v>
      </c>
      <c r="M112" s="103" t="str">
        <f t="shared" si="7"/>
        <v>dr.ing.</v>
      </c>
      <c r="N112" s="103" t="str">
        <f t="shared" si="7"/>
        <v>STEF Dorian</v>
      </c>
      <c r="O112" s="103" t="str">
        <f t="shared" si="7"/>
        <v>D</v>
      </c>
      <c r="P112" s="103">
        <f t="shared" si="7"/>
        <v>5</v>
      </c>
      <c r="Q112" s="103">
        <f t="shared" si="7"/>
        <v>28</v>
      </c>
      <c r="R112" s="103">
        <f t="shared" si="7"/>
        <v>0</v>
      </c>
      <c r="S112" s="103">
        <f t="shared" si="7"/>
        <v>35</v>
      </c>
      <c r="T112" s="103">
        <f t="shared" si="7"/>
        <v>0</v>
      </c>
      <c r="U112" s="103">
        <f t="shared" si="7"/>
        <v>63</v>
      </c>
      <c r="V112" s="103" t="str">
        <f t="shared" si="7"/>
        <v>DF</v>
      </c>
      <c r="W112" s="103">
        <f t="shared" si="7"/>
        <v>63</v>
      </c>
      <c r="X112" s="103">
        <f t="shared" si="7"/>
        <v>28</v>
      </c>
      <c r="Y112" s="103">
        <f t="shared" si="7"/>
        <v>35</v>
      </c>
      <c r="Z112" s="103">
        <f t="shared" si="7"/>
        <v>4.5</v>
      </c>
      <c r="AA112" s="103">
        <f t="shared" si="7"/>
        <v>2</v>
      </c>
      <c r="AB112" s="103">
        <f t="shared" si="7"/>
        <v>2.5</v>
      </c>
      <c r="AC112" s="103" t="str">
        <f t="shared" si="7"/>
        <v>Oblig.</v>
      </c>
    </row>
    <row r="113" spans="2:29" x14ac:dyDescent="0.2">
      <c r="B113" s="102">
        <f t="shared" si="9"/>
        <v>5</v>
      </c>
      <c r="C113" s="102"/>
      <c r="D113" s="103">
        <f t="shared" si="6"/>
        <v>1</v>
      </c>
      <c r="E113" s="103">
        <f t="shared" si="7"/>
        <v>1</v>
      </c>
      <c r="F113" s="102" t="str">
        <f t="shared" si="7"/>
        <v>Descriptive Geometry and Technical Drawing</v>
      </c>
      <c r="G113" s="103">
        <f t="shared" si="7"/>
        <v>0</v>
      </c>
      <c r="H113" s="103">
        <f t="shared" si="7"/>
        <v>0</v>
      </c>
      <c r="I113" s="103" t="str">
        <f t="shared" si="7"/>
        <v>Prof.</v>
      </c>
      <c r="J113" s="103" t="str">
        <f t="shared" si="7"/>
        <v>dr.ing.</v>
      </c>
      <c r="K113" s="103" t="str">
        <f t="shared" si="7"/>
        <v>VODA Mircea</v>
      </c>
      <c r="L113" s="103" t="str">
        <f t="shared" si="7"/>
        <v>S.L.</v>
      </c>
      <c r="M113" s="103" t="str">
        <f t="shared" si="7"/>
        <v>dr.ing.</v>
      </c>
      <c r="N113" s="103" t="str">
        <f t="shared" si="7"/>
        <v>ILIE Mariana</v>
      </c>
      <c r="O113" s="103" t="str">
        <f t="shared" si="7"/>
        <v>D</v>
      </c>
      <c r="P113" s="103">
        <f t="shared" si="7"/>
        <v>5</v>
      </c>
      <c r="Q113" s="103">
        <f t="shared" si="7"/>
        <v>28</v>
      </c>
      <c r="R113" s="103">
        <f t="shared" si="7"/>
        <v>0</v>
      </c>
      <c r="S113" s="103">
        <f t="shared" si="7"/>
        <v>35</v>
      </c>
      <c r="T113" s="103">
        <f t="shared" si="7"/>
        <v>0</v>
      </c>
      <c r="U113" s="103">
        <f t="shared" si="7"/>
        <v>63</v>
      </c>
      <c r="V113" s="103" t="str">
        <f t="shared" si="7"/>
        <v>DF</v>
      </c>
      <c r="W113" s="103">
        <f t="shared" si="7"/>
        <v>63</v>
      </c>
      <c r="X113" s="103">
        <f t="shared" si="7"/>
        <v>28</v>
      </c>
      <c r="Y113" s="103">
        <f t="shared" si="7"/>
        <v>35</v>
      </c>
      <c r="Z113" s="103">
        <f t="shared" si="7"/>
        <v>4.5</v>
      </c>
      <c r="AA113" s="103">
        <f t="shared" si="7"/>
        <v>2</v>
      </c>
      <c r="AB113" s="103">
        <f t="shared" si="7"/>
        <v>2.5</v>
      </c>
      <c r="AC113" s="103" t="str">
        <f t="shared" si="7"/>
        <v>Oblig.</v>
      </c>
    </row>
    <row r="114" spans="2:29" x14ac:dyDescent="0.2">
      <c r="B114" s="102">
        <f t="shared" si="9"/>
        <v>6</v>
      </c>
      <c r="C114" s="102"/>
      <c r="D114" s="103">
        <f t="shared" si="6"/>
        <v>1</v>
      </c>
      <c r="E114" s="103">
        <f t="shared" si="7"/>
        <v>1</v>
      </c>
      <c r="F114" s="102" t="str">
        <f t="shared" si="7"/>
        <v>General Chemistry</v>
      </c>
      <c r="G114" s="103">
        <f t="shared" si="7"/>
        <v>0</v>
      </c>
      <c r="H114" s="103">
        <f t="shared" si="7"/>
        <v>0</v>
      </c>
      <c r="I114" s="103" t="str">
        <f t="shared" si="7"/>
        <v>Asist.</v>
      </c>
      <c r="J114" s="103" t="str">
        <f t="shared" si="7"/>
        <v>dr.ing.</v>
      </c>
      <c r="K114" s="103" t="str">
        <f t="shared" si="7"/>
        <v>MAGDA Angela</v>
      </c>
      <c r="L114" s="103" t="str">
        <f t="shared" si="7"/>
        <v>Asist.</v>
      </c>
      <c r="M114" s="103" t="str">
        <f t="shared" si="7"/>
        <v>dr.ing.</v>
      </c>
      <c r="N114" s="103" t="str">
        <f t="shared" si="7"/>
        <v>COSTEA Liviu</v>
      </c>
      <c r="O114" s="103" t="str">
        <f t="shared" si="7"/>
        <v>E</v>
      </c>
      <c r="P114" s="103">
        <f t="shared" si="7"/>
        <v>3</v>
      </c>
      <c r="Q114" s="103">
        <f t="shared" si="7"/>
        <v>28</v>
      </c>
      <c r="R114" s="103">
        <f t="shared" si="7"/>
        <v>0</v>
      </c>
      <c r="S114" s="103">
        <f t="shared" si="7"/>
        <v>14</v>
      </c>
      <c r="T114" s="103">
        <f t="shared" si="7"/>
        <v>0</v>
      </c>
      <c r="U114" s="103">
        <f t="shared" si="7"/>
        <v>42</v>
      </c>
      <c r="V114" s="103" t="str">
        <f t="shared" si="7"/>
        <v>DF</v>
      </c>
      <c r="W114" s="103">
        <f t="shared" si="7"/>
        <v>42</v>
      </c>
      <c r="X114" s="103">
        <f t="shared" si="7"/>
        <v>28</v>
      </c>
      <c r="Y114" s="103">
        <f t="shared" si="7"/>
        <v>14</v>
      </c>
      <c r="Z114" s="103">
        <f t="shared" si="7"/>
        <v>3</v>
      </c>
      <c r="AA114" s="103">
        <f t="shared" si="7"/>
        <v>2</v>
      </c>
      <c r="AB114" s="103">
        <f t="shared" si="7"/>
        <v>1</v>
      </c>
      <c r="AC114" s="103" t="str">
        <f t="shared" si="7"/>
        <v>Oblig.</v>
      </c>
    </row>
    <row r="115" spans="2:29" x14ac:dyDescent="0.2">
      <c r="B115" s="102">
        <f t="shared" si="9"/>
        <v>7</v>
      </c>
      <c r="C115" s="102"/>
      <c r="D115" s="103">
        <f t="shared" si="6"/>
        <v>1</v>
      </c>
      <c r="E115" s="103">
        <f t="shared" si="7"/>
        <v>2</v>
      </c>
      <c r="F115" s="102" t="str">
        <f t="shared" si="7"/>
        <v>Special Mathematics</v>
      </c>
      <c r="G115" s="103">
        <f t="shared" si="7"/>
        <v>0</v>
      </c>
      <c r="H115" s="103">
        <f t="shared" si="7"/>
        <v>0</v>
      </c>
      <c r="I115" s="103" t="str">
        <f t="shared" si="7"/>
        <v>Conf.</v>
      </c>
      <c r="J115" s="103" t="str">
        <f t="shared" si="7"/>
        <v>dr.</v>
      </c>
      <c r="K115" s="103" t="str">
        <f t="shared" si="7"/>
        <v>BOTA Constantin</v>
      </c>
      <c r="L115" s="103" t="str">
        <f t="shared" si="7"/>
        <v>Conf.</v>
      </c>
      <c r="M115" s="103" t="str">
        <f t="shared" si="7"/>
        <v>dr.</v>
      </c>
      <c r="N115" s="103" t="str">
        <f t="shared" si="7"/>
        <v>BOTA Constantin</v>
      </c>
      <c r="O115" s="103" t="str">
        <f t="shared" si="7"/>
        <v>D</v>
      </c>
      <c r="P115" s="103">
        <f t="shared" si="7"/>
        <v>4</v>
      </c>
      <c r="Q115" s="103">
        <f t="shared" si="7"/>
        <v>28</v>
      </c>
      <c r="R115" s="103">
        <f t="shared" si="7"/>
        <v>14</v>
      </c>
      <c r="S115" s="103">
        <f t="shared" si="7"/>
        <v>14</v>
      </c>
      <c r="T115" s="103">
        <f t="shared" si="7"/>
        <v>0</v>
      </c>
      <c r="U115" s="103">
        <f t="shared" si="7"/>
        <v>56</v>
      </c>
      <c r="V115" s="103" t="str">
        <f t="shared" si="7"/>
        <v>DF</v>
      </c>
      <c r="W115" s="103">
        <f t="shared" si="7"/>
        <v>56</v>
      </c>
      <c r="X115" s="103">
        <f t="shared" si="7"/>
        <v>28</v>
      </c>
      <c r="Y115" s="103">
        <f t="shared" si="7"/>
        <v>28</v>
      </c>
      <c r="Z115" s="103">
        <f t="shared" si="7"/>
        <v>4</v>
      </c>
      <c r="AA115" s="103">
        <f t="shared" si="7"/>
        <v>2</v>
      </c>
      <c r="AB115" s="103">
        <f t="shared" si="7"/>
        <v>2</v>
      </c>
      <c r="AC115" s="103" t="str">
        <f t="shared" si="7"/>
        <v>Oblig.</v>
      </c>
    </row>
    <row r="116" spans="2:29" x14ac:dyDescent="0.2">
      <c r="B116" s="102">
        <f t="shared" si="9"/>
        <v>8</v>
      </c>
      <c r="C116" s="102"/>
      <c r="D116" s="103">
        <f t="shared" si="6"/>
        <v>1</v>
      </c>
      <c r="E116" s="103">
        <f t="shared" si="7"/>
        <v>2</v>
      </c>
      <c r="F116" s="102" t="str">
        <f t="shared" si="7"/>
        <v>Technical drawing assisted by computer</v>
      </c>
      <c r="G116" s="103">
        <f t="shared" si="7"/>
        <v>0</v>
      </c>
      <c r="H116" s="103">
        <f t="shared" si="7"/>
        <v>0</v>
      </c>
      <c r="I116" s="103" t="str">
        <f t="shared" si="7"/>
        <v>S.L.</v>
      </c>
      <c r="J116" s="103" t="str">
        <f t="shared" si="7"/>
        <v>dr.ing.</v>
      </c>
      <c r="K116" s="103" t="str">
        <f t="shared" si="7"/>
        <v>ILIE Mariana</v>
      </c>
      <c r="L116" s="103" t="str">
        <f t="shared" si="7"/>
        <v>S.L.</v>
      </c>
      <c r="M116" s="103" t="str">
        <f t="shared" si="7"/>
        <v>dr.ing.</v>
      </c>
      <c r="N116" s="103" t="str">
        <f t="shared" si="7"/>
        <v>ILIE Mariana</v>
      </c>
      <c r="O116" s="103" t="str">
        <f t="shared" si="7"/>
        <v>E</v>
      </c>
      <c r="P116" s="103">
        <f t="shared" si="7"/>
        <v>5</v>
      </c>
      <c r="Q116" s="103">
        <f t="shared" si="7"/>
        <v>28</v>
      </c>
      <c r="R116" s="103">
        <f t="shared" si="7"/>
        <v>0</v>
      </c>
      <c r="S116" s="103">
        <f t="shared" si="7"/>
        <v>35</v>
      </c>
      <c r="T116" s="103">
        <f t="shared" si="7"/>
        <v>0</v>
      </c>
      <c r="U116" s="103">
        <f t="shared" si="7"/>
        <v>63</v>
      </c>
      <c r="V116" s="103" t="str">
        <f t="shared" si="7"/>
        <v>DF</v>
      </c>
      <c r="W116" s="103">
        <f t="shared" si="7"/>
        <v>63</v>
      </c>
      <c r="X116" s="103">
        <f t="shared" si="7"/>
        <v>28</v>
      </c>
      <c r="Y116" s="103">
        <f t="shared" si="7"/>
        <v>35</v>
      </c>
      <c r="Z116" s="103">
        <f t="shared" si="7"/>
        <v>4.5</v>
      </c>
      <c r="AA116" s="103">
        <f t="shared" si="7"/>
        <v>2</v>
      </c>
      <c r="AB116" s="103">
        <f t="shared" si="7"/>
        <v>2.5</v>
      </c>
      <c r="AC116" s="103" t="str">
        <f t="shared" si="7"/>
        <v>Oblig.</v>
      </c>
    </row>
    <row r="117" spans="2:29" x14ac:dyDescent="0.2">
      <c r="B117" s="102">
        <f t="shared" si="9"/>
        <v>9</v>
      </c>
      <c r="C117" s="102"/>
      <c r="D117" s="103">
        <f t="shared" si="6"/>
        <v>2</v>
      </c>
      <c r="E117" s="103">
        <f t="shared" si="7"/>
        <v>3</v>
      </c>
      <c r="F117" s="102" t="str">
        <f t="shared" si="7"/>
        <v>Mathematics assisted by computer</v>
      </c>
      <c r="G117" s="103">
        <f t="shared" si="7"/>
        <v>0</v>
      </c>
      <c r="H117" s="103">
        <f t="shared" si="7"/>
        <v>0</v>
      </c>
      <c r="I117" s="103" t="str">
        <f t="shared" si="7"/>
        <v>Lector</v>
      </c>
      <c r="J117" s="103" t="str">
        <f t="shared" si="7"/>
        <v>dr.</v>
      </c>
      <c r="K117" s="103" t="str">
        <f t="shared" si="7"/>
        <v>JURATONI Adina</v>
      </c>
      <c r="L117" s="103" t="str">
        <f t="shared" si="7"/>
        <v>Lector</v>
      </c>
      <c r="M117" s="103" t="str">
        <f t="shared" si="7"/>
        <v>dr.</v>
      </c>
      <c r="N117" s="103" t="str">
        <f t="shared" si="7"/>
        <v>JURATONI Adina</v>
      </c>
      <c r="O117" s="103" t="str">
        <f t="shared" si="7"/>
        <v>D</v>
      </c>
      <c r="P117" s="103">
        <f t="shared" si="7"/>
        <v>5</v>
      </c>
      <c r="Q117" s="103">
        <f t="shared" si="7"/>
        <v>28</v>
      </c>
      <c r="R117" s="103">
        <f t="shared" si="7"/>
        <v>14</v>
      </c>
      <c r="S117" s="103">
        <f t="shared" si="7"/>
        <v>14</v>
      </c>
      <c r="T117" s="103">
        <f t="shared" si="7"/>
        <v>0</v>
      </c>
      <c r="U117" s="103">
        <f t="shared" si="7"/>
        <v>56</v>
      </c>
      <c r="V117" s="103" t="str">
        <f t="shared" si="7"/>
        <v>DF</v>
      </c>
      <c r="W117" s="103">
        <f t="shared" si="7"/>
        <v>56</v>
      </c>
      <c r="X117" s="103">
        <f t="shared" si="7"/>
        <v>28</v>
      </c>
      <c r="Y117" s="103">
        <f t="shared" si="7"/>
        <v>28</v>
      </c>
      <c r="Z117" s="103">
        <f t="shared" si="7"/>
        <v>4</v>
      </c>
      <c r="AA117" s="103">
        <f t="shared" si="7"/>
        <v>2</v>
      </c>
      <c r="AB117" s="103">
        <f t="shared" si="7"/>
        <v>2</v>
      </c>
      <c r="AC117" s="103" t="str">
        <f t="shared" si="7"/>
        <v>Oblig.</v>
      </c>
    </row>
    <row r="118" spans="2:29" x14ac:dyDescent="0.2">
      <c r="B118" s="102">
        <f t="shared" si="9"/>
        <v>10</v>
      </c>
      <c r="C118" s="102"/>
      <c r="D118" s="103">
        <f t="shared" si="6"/>
        <v>2</v>
      </c>
      <c r="E118" s="103">
        <f t="shared" si="7"/>
        <v>3</v>
      </c>
      <c r="F118" s="102" t="str">
        <f t="shared" si="7"/>
        <v>Fundaments of Numerical Methods</v>
      </c>
      <c r="G118" s="103">
        <f t="shared" si="7"/>
        <v>0</v>
      </c>
      <c r="H118" s="103">
        <f t="shared" si="7"/>
        <v>0</v>
      </c>
      <c r="I118" s="103" t="str">
        <f t="shared" si="7"/>
        <v>Prof.</v>
      </c>
      <c r="J118" s="103" t="str">
        <f t="shared" si="7"/>
        <v>dr.ing.</v>
      </c>
      <c r="K118" s="103" t="str">
        <f t="shared" si="7"/>
        <v>FAUR Nicolaie</v>
      </c>
      <c r="L118" s="103" t="str">
        <f t="shared" si="7"/>
        <v>Asist.</v>
      </c>
      <c r="M118" s="103" t="str">
        <f t="shared" si="7"/>
        <v>dr.ing.</v>
      </c>
      <c r="N118" s="103" t="str">
        <f t="shared" si="7"/>
        <v>NES Cristian</v>
      </c>
      <c r="O118" s="103" t="str">
        <f t="shared" si="7"/>
        <v>D</v>
      </c>
      <c r="P118" s="103">
        <f t="shared" si="7"/>
        <v>3</v>
      </c>
      <c r="Q118" s="103">
        <f t="shared" si="7"/>
        <v>14</v>
      </c>
      <c r="R118" s="103">
        <f t="shared" si="7"/>
        <v>0</v>
      </c>
      <c r="S118" s="103">
        <f t="shared" si="7"/>
        <v>28</v>
      </c>
      <c r="T118" s="103">
        <f t="shared" si="7"/>
        <v>0</v>
      </c>
      <c r="U118" s="103">
        <f t="shared" si="7"/>
        <v>42</v>
      </c>
      <c r="V118" s="103" t="str">
        <f t="shared" si="7"/>
        <v>DF</v>
      </c>
      <c r="W118" s="103">
        <f t="shared" si="7"/>
        <v>42</v>
      </c>
      <c r="X118" s="103">
        <f t="shared" si="7"/>
        <v>14</v>
      </c>
      <c r="Y118" s="103">
        <f t="shared" si="7"/>
        <v>28</v>
      </c>
      <c r="Z118" s="103">
        <f t="shared" si="7"/>
        <v>3</v>
      </c>
      <c r="AA118" s="103">
        <f t="shared" si="7"/>
        <v>1</v>
      </c>
      <c r="AB118" s="103">
        <f t="shared" si="7"/>
        <v>2</v>
      </c>
      <c r="AC118" s="103" t="str">
        <f t="shared" si="7"/>
        <v>Oblig.</v>
      </c>
    </row>
    <row r="119" spans="2:29" x14ac:dyDescent="0.2">
      <c r="B119" s="102">
        <f t="shared" si="9"/>
        <v>11</v>
      </c>
      <c r="C119" s="102"/>
      <c r="D119" s="103">
        <f t="shared" si="6"/>
        <v>2</v>
      </c>
      <c r="E119" s="103">
        <f t="shared" si="7"/>
        <v>4</v>
      </c>
      <c r="F119" s="102" t="str">
        <f t="shared" si="7"/>
        <v>Fundamentals of Automation</v>
      </c>
      <c r="G119" s="103">
        <f t="shared" si="7"/>
        <v>0</v>
      </c>
      <c r="H119" s="103">
        <f t="shared" si="7"/>
        <v>0</v>
      </c>
      <c r="I119" s="103" t="str">
        <f t="shared" si="7"/>
        <v>Asist.</v>
      </c>
      <c r="J119" s="103" t="str">
        <f t="shared" si="7"/>
        <v>dr.ing.</v>
      </c>
      <c r="K119" s="103" t="str">
        <f t="shared" si="7"/>
        <v>MAGDA Aurelian</v>
      </c>
      <c r="L119" s="103" t="str">
        <f t="shared" si="7"/>
        <v>S.L.</v>
      </c>
      <c r="M119" s="103" t="str">
        <f t="shared" si="7"/>
        <v>dr.ing.</v>
      </c>
      <c r="N119" s="103" t="str">
        <f t="shared" si="7"/>
        <v>BURCA Mircea</v>
      </c>
      <c r="O119" s="103" t="str">
        <f t="shared" si="7"/>
        <v>D</v>
      </c>
      <c r="P119" s="103">
        <f t="shared" si="7"/>
        <v>2</v>
      </c>
      <c r="Q119" s="103">
        <f t="shared" si="7"/>
        <v>14</v>
      </c>
      <c r="R119" s="103">
        <f t="shared" si="7"/>
        <v>0</v>
      </c>
      <c r="S119" s="103">
        <f t="shared" si="7"/>
        <v>14</v>
      </c>
      <c r="T119" s="103">
        <f t="shared" si="7"/>
        <v>0</v>
      </c>
      <c r="U119" s="103">
        <f t="shared" si="7"/>
        <v>28</v>
      </c>
      <c r="V119" s="103" t="str">
        <f t="shared" si="7"/>
        <v>DF</v>
      </c>
      <c r="W119" s="103">
        <f t="shared" si="7"/>
        <v>28</v>
      </c>
      <c r="X119" s="103">
        <f t="shared" si="7"/>
        <v>14</v>
      </c>
      <c r="Y119" s="103">
        <f t="shared" ref="E119:AC129" si="10">IF($B119&gt;MAX($A$9:$A$104),"",INDEX(Y$9:Y$104,SUMIF($A$9:$A$104,$B119,$C$9:$C$104),1,1))</f>
        <v>14</v>
      </c>
      <c r="Z119" s="103">
        <f t="shared" si="10"/>
        <v>2</v>
      </c>
      <c r="AA119" s="103">
        <f t="shared" si="10"/>
        <v>1</v>
      </c>
      <c r="AB119" s="103">
        <f t="shared" si="10"/>
        <v>1</v>
      </c>
      <c r="AC119" s="103" t="str">
        <f t="shared" si="10"/>
        <v>Oblig.</v>
      </c>
    </row>
    <row r="120" spans="2:29" x14ac:dyDescent="0.2">
      <c r="B120" s="102" t="str">
        <f t="shared" si="9"/>
        <v/>
      </c>
      <c r="C120" s="102"/>
      <c r="D120" s="103" t="str">
        <f t="shared" si="6"/>
        <v/>
      </c>
      <c r="E120" s="103" t="str">
        <f t="shared" si="10"/>
        <v/>
      </c>
      <c r="F120" s="102" t="str">
        <f t="shared" si="10"/>
        <v/>
      </c>
      <c r="G120" s="103" t="str">
        <f t="shared" si="10"/>
        <v/>
      </c>
      <c r="H120" s="103" t="str">
        <f t="shared" si="10"/>
        <v/>
      </c>
      <c r="I120" s="103" t="str">
        <f t="shared" si="10"/>
        <v/>
      </c>
      <c r="J120" s="103" t="str">
        <f t="shared" si="10"/>
        <v/>
      </c>
      <c r="K120" s="103" t="str">
        <f t="shared" si="10"/>
        <v/>
      </c>
      <c r="L120" s="103" t="str">
        <f t="shared" si="10"/>
        <v/>
      </c>
      <c r="M120" s="103" t="str">
        <f t="shared" si="10"/>
        <v/>
      </c>
      <c r="N120" s="103" t="str">
        <f t="shared" si="10"/>
        <v/>
      </c>
      <c r="O120" s="103" t="str">
        <f t="shared" si="10"/>
        <v/>
      </c>
      <c r="P120" s="103" t="str">
        <f t="shared" si="10"/>
        <v/>
      </c>
      <c r="Q120" s="103" t="str">
        <f t="shared" si="10"/>
        <v/>
      </c>
      <c r="R120" s="103" t="str">
        <f t="shared" si="10"/>
        <v/>
      </c>
      <c r="S120" s="103" t="str">
        <f t="shared" si="10"/>
        <v/>
      </c>
      <c r="T120" s="103" t="str">
        <f t="shared" si="10"/>
        <v/>
      </c>
      <c r="U120" s="103" t="str">
        <f t="shared" si="10"/>
        <v/>
      </c>
      <c r="V120" s="103" t="str">
        <f t="shared" si="10"/>
        <v/>
      </c>
      <c r="W120" s="103" t="str">
        <f t="shared" si="10"/>
        <v/>
      </c>
      <c r="X120" s="103" t="str">
        <f t="shared" si="10"/>
        <v/>
      </c>
      <c r="Y120" s="103" t="str">
        <f t="shared" si="10"/>
        <v/>
      </c>
      <c r="Z120" s="103" t="str">
        <f t="shared" si="10"/>
        <v/>
      </c>
      <c r="AA120" s="103" t="str">
        <f t="shared" si="10"/>
        <v/>
      </c>
      <c r="AB120" s="103" t="str">
        <f t="shared" si="10"/>
        <v/>
      </c>
      <c r="AC120" s="103" t="str">
        <f t="shared" si="10"/>
        <v/>
      </c>
    </row>
    <row r="121" spans="2:29" x14ac:dyDescent="0.2">
      <c r="B121" s="102" t="str">
        <f t="shared" si="9"/>
        <v/>
      </c>
      <c r="C121" s="102"/>
      <c r="D121" s="103" t="str">
        <f t="shared" si="6"/>
        <v/>
      </c>
      <c r="E121" s="103" t="str">
        <f t="shared" si="10"/>
        <v/>
      </c>
      <c r="F121" s="102" t="str">
        <f t="shared" si="10"/>
        <v/>
      </c>
      <c r="G121" s="103" t="str">
        <f t="shared" si="10"/>
        <v/>
      </c>
      <c r="H121" s="103" t="str">
        <f t="shared" si="10"/>
        <v/>
      </c>
      <c r="I121" s="103" t="str">
        <f t="shared" si="10"/>
        <v/>
      </c>
      <c r="J121" s="103" t="str">
        <f t="shared" si="10"/>
        <v/>
      </c>
      <c r="K121" s="103" t="str">
        <f t="shared" si="10"/>
        <v/>
      </c>
      <c r="L121" s="103" t="str">
        <f t="shared" si="10"/>
        <v/>
      </c>
      <c r="M121" s="103" t="str">
        <f t="shared" si="10"/>
        <v/>
      </c>
      <c r="N121" s="103" t="str">
        <f t="shared" si="10"/>
        <v/>
      </c>
      <c r="O121" s="103" t="str">
        <f t="shared" si="10"/>
        <v/>
      </c>
      <c r="P121" s="103" t="str">
        <f t="shared" si="10"/>
        <v/>
      </c>
      <c r="Q121" s="103" t="str">
        <f t="shared" si="10"/>
        <v/>
      </c>
      <c r="R121" s="103" t="str">
        <f t="shared" si="10"/>
        <v/>
      </c>
      <c r="S121" s="103" t="str">
        <f t="shared" si="10"/>
        <v/>
      </c>
      <c r="T121" s="103" t="str">
        <f t="shared" si="10"/>
        <v/>
      </c>
      <c r="U121" s="103" t="str">
        <f t="shared" si="10"/>
        <v/>
      </c>
      <c r="V121" s="103" t="str">
        <f t="shared" si="10"/>
        <v/>
      </c>
      <c r="W121" s="103" t="str">
        <f t="shared" si="10"/>
        <v/>
      </c>
      <c r="X121" s="103" t="str">
        <f t="shared" si="10"/>
        <v/>
      </c>
      <c r="Y121" s="103" t="str">
        <f t="shared" si="10"/>
        <v/>
      </c>
      <c r="Z121" s="103" t="str">
        <f t="shared" si="10"/>
        <v/>
      </c>
      <c r="AA121" s="103" t="str">
        <f t="shared" si="10"/>
        <v/>
      </c>
      <c r="AB121" s="103" t="str">
        <f t="shared" si="10"/>
        <v/>
      </c>
      <c r="AC121" s="103" t="str">
        <f t="shared" si="10"/>
        <v/>
      </c>
    </row>
    <row r="122" spans="2:29" x14ac:dyDescent="0.2">
      <c r="B122" s="102" t="str">
        <f t="shared" si="9"/>
        <v/>
      </c>
      <c r="C122" s="102"/>
      <c r="D122" s="103" t="str">
        <f t="shared" si="6"/>
        <v/>
      </c>
      <c r="E122" s="103" t="str">
        <f t="shared" si="10"/>
        <v/>
      </c>
      <c r="F122" s="102" t="str">
        <f t="shared" si="10"/>
        <v/>
      </c>
      <c r="G122" s="103" t="str">
        <f t="shared" si="10"/>
        <v/>
      </c>
      <c r="H122" s="103" t="str">
        <f t="shared" si="10"/>
        <v/>
      </c>
      <c r="I122" s="103" t="str">
        <f t="shared" si="10"/>
        <v/>
      </c>
      <c r="J122" s="103" t="str">
        <f t="shared" si="10"/>
        <v/>
      </c>
      <c r="K122" s="103" t="str">
        <f t="shared" si="10"/>
        <v/>
      </c>
      <c r="L122" s="103" t="str">
        <f t="shared" si="10"/>
        <v/>
      </c>
      <c r="M122" s="103" t="str">
        <f t="shared" si="10"/>
        <v/>
      </c>
      <c r="N122" s="103" t="str">
        <f t="shared" si="10"/>
        <v/>
      </c>
      <c r="O122" s="103" t="str">
        <f t="shared" si="10"/>
        <v/>
      </c>
      <c r="P122" s="103" t="str">
        <f t="shared" si="10"/>
        <v/>
      </c>
      <c r="Q122" s="103" t="str">
        <f t="shared" si="10"/>
        <v/>
      </c>
      <c r="R122" s="103" t="str">
        <f t="shared" si="10"/>
        <v/>
      </c>
      <c r="S122" s="103" t="str">
        <f t="shared" si="10"/>
        <v/>
      </c>
      <c r="T122" s="103" t="str">
        <f t="shared" si="10"/>
        <v/>
      </c>
      <c r="U122" s="103" t="str">
        <f t="shared" si="10"/>
        <v/>
      </c>
      <c r="V122" s="103" t="str">
        <f t="shared" si="10"/>
        <v/>
      </c>
      <c r="W122" s="103" t="str">
        <f t="shared" si="10"/>
        <v/>
      </c>
      <c r="X122" s="103" t="str">
        <f t="shared" si="10"/>
        <v/>
      </c>
      <c r="Y122" s="103" t="str">
        <f t="shared" si="10"/>
        <v/>
      </c>
      <c r="Z122" s="103" t="str">
        <f t="shared" si="10"/>
        <v/>
      </c>
      <c r="AA122" s="103" t="str">
        <f t="shared" si="10"/>
        <v/>
      </c>
      <c r="AB122" s="103" t="str">
        <f t="shared" si="10"/>
        <v/>
      </c>
      <c r="AC122" s="103" t="str">
        <f t="shared" si="10"/>
        <v/>
      </c>
    </row>
    <row r="123" spans="2:29" x14ac:dyDescent="0.2">
      <c r="B123" s="102" t="str">
        <f t="shared" si="9"/>
        <v/>
      </c>
      <c r="C123" s="102"/>
      <c r="D123" s="103" t="str">
        <f t="shared" si="6"/>
        <v/>
      </c>
      <c r="E123" s="103" t="str">
        <f t="shared" si="10"/>
        <v/>
      </c>
      <c r="F123" s="102" t="str">
        <f t="shared" si="10"/>
        <v/>
      </c>
      <c r="G123" s="103" t="str">
        <f t="shared" si="10"/>
        <v/>
      </c>
      <c r="H123" s="103" t="str">
        <f t="shared" si="10"/>
        <v/>
      </c>
      <c r="I123" s="103" t="str">
        <f t="shared" si="10"/>
        <v/>
      </c>
      <c r="J123" s="103" t="str">
        <f t="shared" si="10"/>
        <v/>
      </c>
      <c r="K123" s="103" t="str">
        <f t="shared" si="10"/>
        <v/>
      </c>
      <c r="L123" s="103" t="str">
        <f t="shared" si="10"/>
        <v/>
      </c>
      <c r="M123" s="103" t="str">
        <f t="shared" si="10"/>
        <v/>
      </c>
      <c r="N123" s="103" t="str">
        <f t="shared" si="10"/>
        <v/>
      </c>
      <c r="O123" s="103" t="str">
        <f t="shared" si="10"/>
        <v/>
      </c>
      <c r="P123" s="103" t="str">
        <f t="shared" si="10"/>
        <v/>
      </c>
      <c r="Q123" s="103" t="str">
        <f t="shared" si="10"/>
        <v/>
      </c>
      <c r="R123" s="103" t="str">
        <f t="shared" si="10"/>
        <v/>
      </c>
      <c r="S123" s="103" t="str">
        <f t="shared" si="10"/>
        <v/>
      </c>
      <c r="T123" s="103" t="str">
        <f t="shared" si="10"/>
        <v/>
      </c>
      <c r="U123" s="103" t="str">
        <f t="shared" si="10"/>
        <v/>
      </c>
      <c r="V123" s="103" t="str">
        <f t="shared" si="10"/>
        <v/>
      </c>
      <c r="W123" s="103" t="str">
        <f t="shared" si="10"/>
        <v/>
      </c>
      <c r="X123" s="103" t="str">
        <f t="shared" si="10"/>
        <v/>
      </c>
      <c r="Y123" s="103" t="str">
        <f t="shared" si="10"/>
        <v/>
      </c>
      <c r="Z123" s="103" t="str">
        <f t="shared" si="10"/>
        <v/>
      </c>
      <c r="AA123" s="103" t="str">
        <f t="shared" si="10"/>
        <v/>
      </c>
      <c r="AB123" s="103" t="str">
        <f t="shared" si="10"/>
        <v/>
      </c>
      <c r="AC123" s="103" t="str">
        <f t="shared" si="10"/>
        <v/>
      </c>
    </row>
    <row r="124" spans="2:29" x14ac:dyDescent="0.2">
      <c r="B124" s="102" t="str">
        <f t="shared" si="9"/>
        <v/>
      </c>
      <c r="C124" s="102"/>
      <c r="D124" s="103" t="str">
        <f t="shared" si="6"/>
        <v/>
      </c>
      <c r="E124" s="103" t="str">
        <f t="shared" si="10"/>
        <v/>
      </c>
      <c r="F124" s="102" t="str">
        <f t="shared" si="10"/>
        <v/>
      </c>
      <c r="G124" s="103" t="str">
        <f t="shared" si="10"/>
        <v/>
      </c>
      <c r="H124" s="103" t="str">
        <f t="shared" si="10"/>
        <v/>
      </c>
      <c r="I124" s="103" t="str">
        <f t="shared" si="10"/>
        <v/>
      </c>
      <c r="J124" s="103" t="str">
        <f t="shared" si="10"/>
        <v/>
      </c>
      <c r="K124" s="103" t="str">
        <f t="shared" si="10"/>
        <v/>
      </c>
      <c r="L124" s="103" t="str">
        <f t="shared" si="10"/>
        <v/>
      </c>
      <c r="M124" s="103" t="str">
        <f t="shared" si="10"/>
        <v/>
      </c>
      <c r="N124" s="103" t="str">
        <f t="shared" si="10"/>
        <v/>
      </c>
      <c r="O124" s="103" t="str">
        <f t="shared" si="10"/>
        <v/>
      </c>
      <c r="P124" s="103" t="str">
        <f t="shared" si="10"/>
        <v/>
      </c>
      <c r="Q124" s="103" t="str">
        <f t="shared" si="10"/>
        <v/>
      </c>
      <c r="R124" s="103" t="str">
        <f t="shared" si="10"/>
        <v/>
      </c>
      <c r="S124" s="103" t="str">
        <f t="shared" si="10"/>
        <v/>
      </c>
      <c r="T124" s="103" t="str">
        <f t="shared" si="10"/>
        <v/>
      </c>
      <c r="U124" s="103" t="str">
        <f t="shared" si="10"/>
        <v/>
      </c>
      <c r="V124" s="103" t="str">
        <f t="shared" si="10"/>
        <v/>
      </c>
      <c r="W124" s="103" t="str">
        <f t="shared" si="10"/>
        <v/>
      </c>
      <c r="X124" s="103" t="str">
        <f t="shared" si="10"/>
        <v/>
      </c>
      <c r="Y124" s="103" t="str">
        <f t="shared" si="10"/>
        <v/>
      </c>
      <c r="Z124" s="103" t="str">
        <f t="shared" si="10"/>
        <v/>
      </c>
      <c r="AA124" s="103" t="str">
        <f t="shared" si="10"/>
        <v/>
      </c>
      <c r="AB124" s="103" t="str">
        <f t="shared" si="10"/>
        <v/>
      </c>
      <c r="AC124" s="103" t="str">
        <f t="shared" si="10"/>
        <v/>
      </c>
    </row>
    <row r="125" spans="2:29" x14ac:dyDescent="0.2">
      <c r="B125" s="102" t="str">
        <f t="shared" si="9"/>
        <v/>
      </c>
      <c r="C125" s="102"/>
      <c r="D125" s="103" t="str">
        <f t="shared" si="6"/>
        <v/>
      </c>
      <c r="E125" s="103" t="str">
        <f t="shared" si="10"/>
        <v/>
      </c>
      <c r="F125" s="102" t="str">
        <f t="shared" si="10"/>
        <v/>
      </c>
      <c r="G125" s="103" t="str">
        <f t="shared" si="10"/>
        <v/>
      </c>
      <c r="H125" s="103" t="str">
        <f t="shared" si="10"/>
        <v/>
      </c>
      <c r="I125" s="103" t="str">
        <f t="shared" si="10"/>
        <v/>
      </c>
      <c r="J125" s="103" t="str">
        <f t="shared" si="10"/>
        <v/>
      </c>
      <c r="K125" s="103" t="str">
        <f t="shared" si="10"/>
        <v/>
      </c>
      <c r="L125" s="103" t="str">
        <f t="shared" si="10"/>
        <v/>
      </c>
      <c r="M125" s="103" t="str">
        <f t="shared" si="10"/>
        <v/>
      </c>
      <c r="N125" s="103" t="str">
        <f t="shared" si="10"/>
        <v/>
      </c>
      <c r="O125" s="103" t="str">
        <f t="shared" si="10"/>
        <v/>
      </c>
      <c r="P125" s="103" t="str">
        <f t="shared" si="10"/>
        <v/>
      </c>
      <c r="Q125" s="103" t="str">
        <f t="shared" si="10"/>
        <v/>
      </c>
      <c r="R125" s="103" t="str">
        <f t="shared" si="10"/>
        <v/>
      </c>
      <c r="S125" s="103" t="str">
        <f t="shared" si="10"/>
        <v/>
      </c>
      <c r="T125" s="103" t="str">
        <f t="shared" si="10"/>
        <v/>
      </c>
      <c r="U125" s="103" t="str">
        <f t="shared" si="10"/>
        <v/>
      </c>
      <c r="V125" s="103" t="str">
        <f t="shared" si="10"/>
        <v/>
      </c>
      <c r="W125" s="103" t="str">
        <f t="shared" si="10"/>
        <v/>
      </c>
      <c r="X125" s="103" t="str">
        <f t="shared" si="10"/>
        <v/>
      </c>
      <c r="Y125" s="103" t="str">
        <f t="shared" si="10"/>
        <v/>
      </c>
      <c r="Z125" s="103" t="str">
        <f t="shared" si="10"/>
        <v/>
      </c>
      <c r="AA125" s="103" t="str">
        <f t="shared" si="10"/>
        <v/>
      </c>
      <c r="AB125" s="103" t="str">
        <f t="shared" si="10"/>
        <v/>
      </c>
      <c r="AC125" s="103" t="str">
        <f t="shared" si="10"/>
        <v/>
      </c>
    </row>
    <row r="126" spans="2:29" x14ac:dyDescent="0.2">
      <c r="B126" s="102" t="str">
        <f t="shared" si="9"/>
        <v/>
      </c>
      <c r="C126" s="102"/>
      <c r="D126" s="103" t="str">
        <f t="shared" si="6"/>
        <v/>
      </c>
      <c r="E126" s="103" t="str">
        <f t="shared" si="10"/>
        <v/>
      </c>
      <c r="F126" s="102" t="str">
        <f t="shared" si="10"/>
        <v/>
      </c>
      <c r="G126" s="103" t="str">
        <f t="shared" si="10"/>
        <v/>
      </c>
      <c r="H126" s="103" t="str">
        <f t="shared" si="10"/>
        <v/>
      </c>
      <c r="I126" s="103" t="str">
        <f t="shared" si="10"/>
        <v/>
      </c>
      <c r="J126" s="103" t="str">
        <f t="shared" si="10"/>
        <v/>
      </c>
      <c r="K126" s="103" t="str">
        <f t="shared" si="10"/>
        <v/>
      </c>
      <c r="L126" s="103" t="str">
        <f t="shared" si="10"/>
        <v/>
      </c>
      <c r="M126" s="103" t="str">
        <f t="shared" si="10"/>
        <v/>
      </c>
      <c r="N126" s="103" t="str">
        <f t="shared" si="10"/>
        <v/>
      </c>
      <c r="O126" s="103" t="str">
        <f t="shared" si="10"/>
        <v/>
      </c>
      <c r="P126" s="103" t="str">
        <f t="shared" si="10"/>
        <v/>
      </c>
      <c r="Q126" s="103" t="str">
        <f t="shared" si="10"/>
        <v/>
      </c>
      <c r="R126" s="103" t="str">
        <f t="shared" si="10"/>
        <v/>
      </c>
      <c r="S126" s="103" t="str">
        <f t="shared" si="10"/>
        <v/>
      </c>
      <c r="T126" s="103" t="str">
        <f t="shared" si="10"/>
        <v/>
      </c>
      <c r="U126" s="103" t="str">
        <f t="shared" si="10"/>
        <v/>
      </c>
      <c r="V126" s="103" t="str">
        <f t="shared" si="10"/>
        <v/>
      </c>
      <c r="W126" s="103" t="str">
        <f t="shared" si="10"/>
        <v/>
      </c>
      <c r="X126" s="103" t="str">
        <f t="shared" si="10"/>
        <v/>
      </c>
      <c r="Y126" s="103" t="str">
        <f t="shared" si="10"/>
        <v/>
      </c>
      <c r="Z126" s="103" t="str">
        <f t="shared" si="10"/>
        <v/>
      </c>
      <c r="AA126" s="103" t="str">
        <f t="shared" si="10"/>
        <v/>
      </c>
      <c r="AB126" s="103" t="str">
        <f t="shared" si="10"/>
        <v/>
      </c>
      <c r="AC126" s="103" t="str">
        <f t="shared" si="10"/>
        <v/>
      </c>
    </row>
    <row r="127" spans="2:29" x14ac:dyDescent="0.2">
      <c r="B127" s="102" t="str">
        <f t="shared" si="9"/>
        <v/>
      </c>
      <c r="C127" s="102"/>
      <c r="D127" s="103" t="str">
        <f t="shared" si="6"/>
        <v/>
      </c>
      <c r="E127" s="103" t="str">
        <f t="shared" si="10"/>
        <v/>
      </c>
      <c r="F127" s="102" t="str">
        <f t="shared" si="10"/>
        <v/>
      </c>
      <c r="G127" s="103" t="str">
        <f t="shared" si="10"/>
        <v/>
      </c>
      <c r="H127" s="103" t="str">
        <f t="shared" si="10"/>
        <v/>
      </c>
      <c r="I127" s="103" t="str">
        <f t="shared" si="10"/>
        <v/>
      </c>
      <c r="J127" s="103" t="str">
        <f t="shared" si="10"/>
        <v/>
      </c>
      <c r="K127" s="103" t="str">
        <f t="shared" si="10"/>
        <v/>
      </c>
      <c r="L127" s="103" t="str">
        <f t="shared" si="10"/>
        <v/>
      </c>
      <c r="M127" s="103" t="str">
        <f t="shared" si="10"/>
        <v/>
      </c>
      <c r="N127" s="103" t="str">
        <f t="shared" si="10"/>
        <v/>
      </c>
      <c r="O127" s="103" t="str">
        <f t="shared" si="10"/>
        <v/>
      </c>
      <c r="P127" s="103" t="str">
        <f t="shared" si="10"/>
        <v/>
      </c>
      <c r="Q127" s="103" t="str">
        <f t="shared" si="10"/>
        <v/>
      </c>
      <c r="R127" s="103" t="str">
        <f t="shared" si="10"/>
        <v/>
      </c>
      <c r="S127" s="103" t="str">
        <f t="shared" si="10"/>
        <v/>
      </c>
      <c r="T127" s="103" t="str">
        <f t="shared" si="10"/>
        <v/>
      </c>
      <c r="U127" s="103" t="str">
        <f t="shared" si="10"/>
        <v/>
      </c>
      <c r="V127" s="103" t="str">
        <f t="shared" si="10"/>
        <v/>
      </c>
      <c r="W127" s="103" t="str">
        <f t="shared" si="10"/>
        <v/>
      </c>
      <c r="X127" s="103" t="str">
        <f t="shared" si="10"/>
        <v/>
      </c>
      <c r="Y127" s="103" t="str">
        <f t="shared" si="10"/>
        <v/>
      </c>
      <c r="Z127" s="103" t="str">
        <f t="shared" si="10"/>
        <v/>
      </c>
      <c r="AA127" s="103" t="str">
        <f t="shared" si="10"/>
        <v/>
      </c>
      <c r="AB127" s="103" t="str">
        <f t="shared" si="10"/>
        <v/>
      </c>
      <c r="AC127" s="103" t="str">
        <f t="shared" si="10"/>
        <v/>
      </c>
    </row>
    <row r="128" spans="2:29" x14ac:dyDescent="0.2">
      <c r="B128" s="102" t="str">
        <f t="shared" si="9"/>
        <v/>
      </c>
      <c r="C128" s="102"/>
      <c r="D128" s="103" t="str">
        <f t="shared" si="6"/>
        <v/>
      </c>
      <c r="E128" s="103" t="str">
        <f t="shared" si="10"/>
        <v/>
      </c>
      <c r="F128" s="102" t="str">
        <f t="shared" si="10"/>
        <v/>
      </c>
      <c r="G128" s="103" t="str">
        <f t="shared" si="10"/>
        <v/>
      </c>
      <c r="H128" s="103" t="str">
        <f t="shared" si="10"/>
        <v/>
      </c>
      <c r="I128" s="103" t="str">
        <f t="shared" si="10"/>
        <v/>
      </c>
      <c r="J128" s="103" t="str">
        <f t="shared" si="10"/>
        <v/>
      </c>
      <c r="K128" s="103" t="str">
        <f t="shared" si="10"/>
        <v/>
      </c>
      <c r="L128" s="103" t="str">
        <f t="shared" si="10"/>
        <v/>
      </c>
      <c r="M128" s="103" t="str">
        <f t="shared" si="10"/>
        <v/>
      </c>
      <c r="N128" s="103" t="str">
        <f t="shared" si="10"/>
        <v/>
      </c>
      <c r="O128" s="103" t="str">
        <f t="shared" si="10"/>
        <v/>
      </c>
      <c r="P128" s="103" t="str">
        <f t="shared" si="10"/>
        <v/>
      </c>
      <c r="Q128" s="103" t="str">
        <f t="shared" si="10"/>
        <v/>
      </c>
      <c r="R128" s="103" t="str">
        <f t="shared" si="10"/>
        <v/>
      </c>
      <c r="S128" s="103" t="str">
        <f t="shared" si="10"/>
        <v/>
      </c>
      <c r="T128" s="103" t="str">
        <f t="shared" si="10"/>
        <v/>
      </c>
      <c r="U128" s="103" t="str">
        <f t="shared" si="10"/>
        <v/>
      </c>
      <c r="V128" s="103" t="str">
        <f t="shared" si="10"/>
        <v/>
      </c>
      <c r="W128" s="103" t="str">
        <f t="shared" si="10"/>
        <v/>
      </c>
      <c r="X128" s="103" t="str">
        <f t="shared" si="10"/>
        <v/>
      </c>
      <c r="Y128" s="103" t="str">
        <f t="shared" si="10"/>
        <v/>
      </c>
      <c r="Z128" s="103" t="str">
        <f t="shared" si="10"/>
        <v/>
      </c>
      <c r="AA128" s="103" t="str">
        <f t="shared" si="10"/>
        <v/>
      </c>
      <c r="AB128" s="103" t="str">
        <f t="shared" si="10"/>
        <v/>
      </c>
      <c r="AC128" s="103" t="str">
        <f t="shared" si="10"/>
        <v/>
      </c>
    </row>
    <row r="129" spans="2:29" x14ac:dyDescent="0.2">
      <c r="B129" s="102" t="str">
        <f t="shared" si="9"/>
        <v/>
      </c>
      <c r="C129" s="102"/>
      <c r="D129" s="103" t="str">
        <f t="shared" si="6"/>
        <v/>
      </c>
      <c r="E129" s="103" t="str">
        <f t="shared" si="10"/>
        <v/>
      </c>
      <c r="F129" s="102" t="str">
        <f t="shared" si="10"/>
        <v/>
      </c>
      <c r="G129" s="103" t="str">
        <f t="shared" si="10"/>
        <v/>
      </c>
      <c r="H129" s="103" t="str">
        <f t="shared" si="10"/>
        <v/>
      </c>
      <c r="I129" s="103" t="str">
        <f t="shared" si="10"/>
        <v/>
      </c>
      <c r="J129" s="103" t="str">
        <f t="shared" si="10"/>
        <v/>
      </c>
      <c r="K129" s="103" t="str">
        <f t="shared" si="10"/>
        <v/>
      </c>
      <c r="L129" s="103" t="str">
        <f t="shared" si="10"/>
        <v/>
      </c>
      <c r="M129" s="103" t="str">
        <f t="shared" si="10"/>
        <v/>
      </c>
      <c r="N129" s="103" t="str">
        <f t="shared" si="10"/>
        <v/>
      </c>
      <c r="O129" s="103" t="str">
        <f t="shared" si="10"/>
        <v/>
      </c>
      <c r="P129" s="103" t="str">
        <f t="shared" si="10"/>
        <v/>
      </c>
      <c r="Q129" s="103" t="str">
        <f t="shared" si="10"/>
        <v/>
      </c>
      <c r="R129" s="103" t="str">
        <f t="shared" si="10"/>
        <v/>
      </c>
      <c r="S129" s="103" t="str">
        <f t="shared" si="10"/>
        <v/>
      </c>
      <c r="T129" s="103" t="str">
        <f t="shared" si="10"/>
        <v/>
      </c>
      <c r="U129" s="103" t="str">
        <f t="shared" si="10"/>
        <v/>
      </c>
      <c r="V129" s="103" t="str">
        <f t="shared" si="10"/>
        <v/>
      </c>
      <c r="W129" s="103" t="str">
        <f t="shared" si="10"/>
        <v/>
      </c>
      <c r="X129" s="103" t="str">
        <f t="shared" si="10"/>
        <v/>
      </c>
      <c r="Y129" s="103" t="str">
        <f t="shared" si="10"/>
        <v/>
      </c>
      <c r="Z129" s="103" t="str">
        <f t="shared" si="10"/>
        <v/>
      </c>
      <c r="AA129" s="103" t="str">
        <f t="shared" si="10"/>
        <v/>
      </c>
      <c r="AB129" s="103" t="str">
        <f t="shared" si="10"/>
        <v/>
      </c>
      <c r="AC129" s="103" t="str">
        <f t="shared" si="10"/>
        <v/>
      </c>
    </row>
    <row r="130" spans="2:29" x14ac:dyDescent="0.2">
      <c r="B130" s="102" t="str">
        <f t="shared" si="9"/>
        <v/>
      </c>
      <c r="C130" s="102"/>
      <c r="D130" s="103" t="str">
        <f t="shared" si="6"/>
        <v/>
      </c>
      <c r="E130" s="103" t="str">
        <f t="shared" ref="E130:AC140" si="11">IF($B130&gt;MAX($A$9:$A$104),"",INDEX(E$9:E$104,SUMIF($A$9:$A$104,$B130,$C$9:$C$104),1,1))</f>
        <v/>
      </c>
      <c r="F130" s="102" t="str">
        <f t="shared" si="11"/>
        <v/>
      </c>
      <c r="G130" s="103" t="str">
        <f t="shared" si="11"/>
        <v/>
      </c>
      <c r="H130" s="103" t="str">
        <f t="shared" si="11"/>
        <v/>
      </c>
      <c r="I130" s="103" t="str">
        <f t="shared" si="11"/>
        <v/>
      </c>
      <c r="J130" s="103" t="str">
        <f t="shared" si="11"/>
        <v/>
      </c>
      <c r="K130" s="103" t="str">
        <f t="shared" si="11"/>
        <v/>
      </c>
      <c r="L130" s="103" t="str">
        <f t="shared" si="11"/>
        <v/>
      </c>
      <c r="M130" s="103" t="str">
        <f t="shared" si="11"/>
        <v/>
      </c>
      <c r="N130" s="103" t="str">
        <f t="shared" si="11"/>
        <v/>
      </c>
      <c r="O130" s="103" t="str">
        <f t="shared" si="11"/>
        <v/>
      </c>
      <c r="P130" s="103" t="str">
        <f t="shared" si="11"/>
        <v/>
      </c>
      <c r="Q130" s="103" t="str">
        <f t="shared" si="11"/>
        <v/>
      </c>
      <c r="R130" s="103" t="str">
        <f t="shared" si="11"/>
        <v/>
      </c>
      <c r="S130" s="103" t="str">
        <f t="shared" si="11"/>
        <v/>
      </c>
      <c r="T130" s="103" t="str">
        <f t="shared" si="11"/>
        <v/>
      </c>
      <c r="U130" s="103" t="str">
        <f t="shared" si="11"/>
        <v/>
      </c>
      <c r="V130" s="103" t="str">
        <f t="shared" si="11"/>
        <v/>
      </c>
      <c r="W130" s="103" t="str">
        <f t="shared" si="11"/>
        <v/>
      </c>
      <c r="X130" s="103" t="str">
        <f t="shared" si="11"/>
        <v/>
      </c>
      <c r="Y130" s="103" t="str">
        <f t="shared" si="11"/>
        <v/>
      </c>
      <c r="Z130" s="103" t="str">
        <f t="shared" si="11"/>
        <v/>
      </c>
      <c r="AA130" s="103" t="str">
        <f t="shared" si="11"/>
        <v/>
      </c>
      <c r="AB130" s="103" t="str">
        <f t="shared" si="11"/>
        <v/>
      </c>
      <c r="AC130" s="103" t="str">
        <f t="shared" si="11"/>
        <v/>
      </c>
    </row>
    <row r="131" spans="2:29" x14ac:dyDescent="0.2">
      <c r="B131" s="102" t="str">
        <f t="shared" si="9"/>
        <v/>
      </c>
      <c r="C131" s="102"/>
      <c r="D131" s="103" t="str">
        <f t="shared" si="6"/>
        <v/>
      </c>
      <c r="E131" s="103" t="str">
        <f t="shared" si="11"/>
        <v/>
      </c>
      <c r="F131" s="102" t="str">
        <f t="shared" si="11"/>
        <v/>
      </c>
      <c r="G131" s="103" t="str">
        <f t="shared" si="11"/>
        <v/>
      </c>
      <c r="H131" s="103" t="str">
        <f t="shared" si="11"/>
        <v/>
      </c>
      <c r="I131" s="103" t="str">
        <f t="shared" si="11"/>
        <v/>
      </c>
      <c r="J131" s="103" t="str">
        <f t="shared" si="11"/>
        <v/>
      </c>
      <c r="K131" s="103" t="str">
        <f t="shared" si="11"/>
        <v/>
      </c>
      <c r="L131" s="103" t="str">
        <f t="shared" si="11"/>
        <v/>
      </c>
      <c r="M131" s="103" t="str">
        <f t="shared" si="11"/>
        <v/>
      </c>
      <c r="N131" s="103" t="str">
        <f t="shared" si="11"/>
        <v/>
      </c>
      <c r="O131" s="103" t="str">
        <f t="shared" si="11"/>
        <v/>
      </c>
      <c r="P131" s="103" t="str">
        <f t="shared" si="11"/>
        <v/>
      </c>
      <c r="Q131" s="103" t="str">
        <f t="shared" si="11"/>
        <v/>
      </c>
      <c r="R131" s="103" t="str">
        <f t="shared" si="11"/>
        <v/>
      </c>
      <c r="S131" s="103" t="str">
        <f t="shared" si="11"/>
        <v/>
      </c>
      <c r="T131" s="103" t="str">
        <f t="shared" si="11"/>
        <v/>
      </c>
      <c r="U131" s="103" t="str">
        <f t="shared" si="11"/>
        <v/>
      </c>
      <c r="V131" s="103" t="str">
        <f t="shared" si="11"/>
        <v/>
      </c>
      <c r="W131" s="103" t="str">
        <f t="shared" si="11"/>
        <v/>
      </c>
      <c r="X131" s="103" t="str">
        <f t="shared" si="11"/>
        <v/>
      </c>
      <c r="Y131" s="103" t="str">
        <f t="shared" si="11"/>
        <v/>
      </c>
      <c r="Z131" s="103" t="str">
        <f t="shared" si="11"/>
        <v/>
      </c>
      <c r="AA131" s="103" t="str">
        <f t="shared" si="11"/>
        <v/>
      </c>
      <c r="AB131" s="103" t="str">
        <f t="shared" si="11"/>
        <v/>
      </c>
      <c r="AC131" s="103" t="str">
        <f t="shared" si="11"/>
        <v/>
      </c>
    </row>
    <row r="132" spans="2:29" x14ac:dyDescent="0.2">
      <c r="B132" s="102" t="str">
        <f t="shared" si="9"/>
        <v/>
      </c>
      <c r="C132" s="102"/>
      <c r="D132" s="103" t="str">
        <f t="shared" si="6"/>
        <v/>
      </c>
      <c r="E132" s="103" t="str">
        <f t="shared" si="11"/>
        <v/>
      </c>
      <c r="F132" s="102" t="str">
        <f t="shared" si="11"/>
        <v/>
      </c>
      <c r="G132" s="103" t="str">
        <f t="shared" si="11"/>
        <v/>
      </c>
      <c r="H132" s="103" t="str">
        <f t="shared" si="11"/>
        <v/>
      </c>
      <c r="I132" s="103" t="str">
        <f t="shared" si="11"/>
        <v/>
      </c>
      <c r="J132" s="103" t="str">
        <f t="shared" si="11"/>
        <v/>
      </c>
      <c r="K132" s="103" t="str">
        <f t="shared" si="11"/>
        <v/>
      </c>
      <c r="L132" s="103" t="str">
        <f t="shared" si="11"/>
        <v/>
      </c>
      <c r="M132" s="103" t="str">
        <f t="shared" si="11"/>
        <v/>
      </c>
      <c r="N132" s="103" t="str">
        <f t="shared" si="11"/>
        <v/>
      </c>
      <c r="O132" s="103" t="str">
        <f t="shared" si="11"/>
        <v/>
      </c>
      <c r="P132" s="103" t="str">
        <f t="shared" si="11"/>
        <v/>
      </c>
      <c r="Q132" s="103" t="str">
        <f t="shared" si="11"/>
        <v/>
      </c>
      <c r="R132" s="103" t="str">
        <f t="shared" si="11"/>
        <v/>
      </c>
      <c r="S132" s="103" t="str">
        <f t="shared" si="11"/>
        <v/>
      </c>
      <c r="T132" s="103" t="str">
        <f t="shared" si="11"/>
        <v/>
      </c>
      <c r="U132" s="103" t="str">
        <f t="shared" si="11"/>
        <v/>
      </c>
      <c r="V132" s="103" t="str">
        <f t="shared" si="11"/>
        <v/>
      </c>
      <c r="W132" s="103" t="str">
        <f t="shared" si="11"/>
        <v/>
      </c>
      <c r="X132" s="103" t="str">
        <f t="shared" si="11"/>
        <v/>
      </c>
      <c r="Y132" s="103" t="str">
        <f t="shared" si="11"/>
        <v/>
      </c>
      <c r="Z132" s="103" t="str">
        <f t="shared" si="11"/>
        <v/>
      </c>
      <c r="AA132" s="103" t="str">
        <f t="shared" si="11"/>
        <v/>
      </c>
      <c r="AB132" s="103" t="str">
        <f t="shared" si="11"/>
        <v/>
      </c>
      <c r="AC132" s="103" t="str">
        <f t="shared" si="11"/>
        <v/>
      </c>
    </row>
    <row r="133" spans="2:29" x14ac:dyDescent="0.2">
      <c r="B133" s="102" t="str">
        <f t="shared" si="9"/>
        <v/>
      </c>
      <c r="C133" s="102"/>
      <c r="D133" s="103" t="str">
        <f t="shared" si="6"/>
        <v/>
      </c>
      <c r="E133" s="103" t="str">
        <f t="shared" si="11"/>
        <v/>
      </c>
      <c r="F133" s="102" t="str">
        <f t="shared" si="11"/>
        <v/>
      </c>
      <c r="G133" s="103" t="str">
        <f t="shared" si="11"/>
        <v/>
      </c>
      <c r="H133" s="103" t="str">
        <f t="shared" si="11"/>
        <v/>
      </c>
      <c r="I133" s="103" t="str">
        <f t="shared" si="11"/>
        <v/>
      </c>
      <c r="J133" s="103" t="str">
        <f t="shared" si="11"/>
        <v/>
      </c>
      <c r="K133" s="103" t="str">
        <f t="shared" si="11"/>
        <v/>
      </c>
      <c r="L133" s="103" t="str">
        <f t="shared" si="11"/>
        <v/>
      </c>
      <c r="M133" s="103" t="str">
        <f t="shared" si="11"/>
        <v/>
      </c>
      <c r="N133" s="103" t="str">
        <f t="shared" si="11"/>
        <v/>
      </c>
      <c r="O133" s="103" t="str">
        <f t="shared" si="11"/>
        <v/>
      </c>
      <c r="P133" s="103" t="str">
        <f t="shared" si="11"/>
        <v/>
      </c>
      <c r="Q133" s="103" t="str">
        <f t="shared" si="11"/>
        <v/>
      </c>
      <c r="R133" s="103" t="str">
        <f t="shared" si="11"/>
        <v/>
      </c>
      <c r="S133" s="103" t="str">
        <f t="shared" si="11"/>
        <v/>
      </c>
      <c r="T133" s="103" t="str">
        <f t="shared" si="11"/>
        <v/>
      </c>
      <c r="U133" s="103" t="str">
        <f t="shared" si="11"/>
        <v/>
      </c>
      <c r="V133" s="103" t="str">
        <f t="shared" si="11"/>
        <v/>
      </c>
      <c r="W133" s="103" t="str">
        <f t="shared" si="11"/>
        <v/>
      </c>
      <c r="X133" s="103" t="str">
        <f t="shared" si="11"/>
        <v/>
      </c>
      <c r="Y133" s="103" t="str">
        <f t="shared" si="11"/>
        <v/>
      </c>
      <c r="Z133" s="103" t="str">
        <f t="shared" si="11"/>
        <v/>
      </c>
      <c r="AA133" s="103" t="str">
        <f t="shared" si="11"/>
        <v/>
      </c>
      <c r="AB133" s="103" t="str">
        <f t="shared" si="11"/>
        <v/>
      </c>
      <c r="AC133" s="103" t="str">
        <f t="shared" si="11"/>
        <v/>
      </c>
    </row>
    <row r="134" spans="2:29" x14ac:dyDescent="0.2">
      <c r="B134" s="102" t="str">
        <f t="shared" si="9"/>
        <v/>
      </c>
      <c r="C134" s="102"/>
      <c r="D134" s="103" t="str">
        <f t="shared" si="6"/>
        <v/>
      </c>
      <c r="E134" s="103" t="str">
        <f t="shared" si="11"/>
        <v/>
      </c>
      <c r="F134" s="102" t="str">
        <f t="shared" si="11"/>
        <v/>
      </c>
      <c r="G134" s="103" t="str">
        <f t="shared" si="11"/>
        <v/>
      </c>
      <c r="H134" s="103" t="str">
        <f t="shared" si="11"/>
        <v/>
      </c>
      <c r="I134" s="103" t="str">
        <f t="shared" si="11"/>
        <v/>
      </c>
      <c r="J134" s="103" t="str">
        <f t="shared" si="11"/>
        <v/>
      </c>
      <c r="K134" s="103" t="str">
        <f t="shared" si="11"/>
        <v/>
      </c>
      <c r="L134" s="103" t="str">
        <f t="shared" si="11"/>
        <v/>
      </c>
      <c r="M134" s="103" t="str">
        <f t="shared" si="11"/>
        <v/>
      </c>
      <c r="N134" s="103" t="str">
        <f t="shared" si="11"/>
        <v/>
      </c>
      <c r="O134" s="103" t="str">
        <f t="shared" si="11"/>
        <v/>
      </c>
      <c r="P134" s="103" t="str">
        <f t="shared" si="11"/>
        <v/>
      </c>
      <c r="Q134" s="103" t="str">
        <f t="shared" si="11"/>
        <v/>
      </c>
      <c r="R134" s="103" t="str">
        <f t="shared" si="11"/>
        <v/>
      </c>
      <c r="S134" s="103" t="str">
        <f t="shared" si="11"/>
        <v/>
      </c>
      <c r="T134" s="103" t="str">
        <f t="shared" si="11"/>
        <v/>
      </c>
      <c r="U134" s="103" t="str">
        <f t="shared" si="11"/>
        <v/>
      </c>
      <c r="V134" s="103" t="str">
        <f t="shared" si="11"/>
        <v/>
      </c>
      <c r="W134" s="103" t="str">
        <f t="shared" si="11"/>
        <v/>
      </c>
      <c r="X134" s="103" t="str">
        <f t="shared" si="11"/>
        <v/>
      </c>
      <c r="Y134" s="103" t="str">
        <f t="shared" si="11"/>
        <v/>
      </c>
      <c r="Z134" s="103" t="str">
        <f t="shared" si="11"/>
        <v/>
      </c>
      <c r="AA134" s="103" t="str">
        <f t="shared" si="11"/>
        <v/>
      </c>
      <c r="AB134" s="103" t="str">
        <f t="shared" si="11"/>
        <v/>
      </c>
      <c r="AC134" s="103" t="str">
        <f t="shared" si="11"/>
        <v/>
      </c>
    </row>
    <row r="135" spans="2:29" x14ac:dyDescent="0.2">
      <c r="B135" s="102" t="str">
        <f t="shared" si="9"/>
        <v/>
      </c>
      <c r="C135" s="102"/>
      <c r="D135" s="103" t="str">
        <f t="shared" si="6"/>
        <v/>
      </c>
      <c r="E135" s="103" t="str">
        <f t="shared" si="11"/>
        <v/>
      </c>
      <c r="F135" s="102" t="str">
        <f t="shared" si="11"/>
        <v/>
      </c>
      <c r="G135" s="103" t="str">
        <f t="shared" si="11"/>
        <v/>
      </c>
      <c r="H135" s="103" t="str">
        <f t="shared" si="11"/>
        <v/>
      </c>
      <c r="I135" s="103" t="str">
        <f t="shared" si="11"/>
        <v/>
      </c>
      <c r="J135" s="103" t="str">
        <f t="shared" si="11"/>
        <v/>
      </c>
      <c r="K135" s="103" t="str">
        <f t="shared" si="11"/>
        <v/>
      </c>
      <c r="L135" s="103" t="str">
        <f t="shared" si="11"/>
        <v/>
      </c>
      <c r="M135" s="103" t="str">
        <f t="shared" si="11"/>
        <v/>
      </c>
      <c r="N135" s="103" t="str">
        <f t="shared" si="11"/>
        <v/>
      </c>
      <c r="O135" s="103" t="str">
        <f t="shared" si="11"/>
        <v/>
      </c>
      <c r="P135" s="103" t="str">
        <f t="shared" si="11"/>
        <v/>
      </c>
      <c r="Q135" s="103" t="str">
        <f t="shared" si="11"/>
        <v/>
      </c>
      <c r="R135" s="103" t="str">
        <f t="shared" si="11"/>
        <v/>
      </c>
      <c r="S135" s="103" t="str">
        <f t="shared" si="11"/>
        <v/>
      </c>
      <c r="T135" s="103" t="str">
        <f t="shared" si="11"/>
        <v/>
      </c>
      <c r="U135" s="103" t="str">
        <f t="shared" si="11"/>
        <v/>
      </c>
      <c r="V135" s="103" t="str">
        <f t="shared" si="11"/>
        <v/>
      </c>
      <c r="W135" s="103" t="str">
        <f t="shared" si="11"/>
        <v/>
      </c>
      <c r="X135" s="103" t="str">
        <f t="shared" si="11"/>
        <v/>
      </c>
      <c r="Y135" s="103" t="str">
        <f t="shared" si="11"/>
        <v/>
      </c>
      <c r="Z135" s="103" t="str">
        <f t="shared" si="11"/>
        <v/>
      </c>
      <c r="AA135" s="103" t="str">
        <f t="shared" si="11"/>
        <v/>
      </c>
      <c r="AB135" s="103" t="str">
        <f t="shared" si="11"/>
        <v/>
      </c>
      <c r="AC135" s="103" t="str">
        <f t="shared" si="11"/>
        <v/>
      </c>
    </row>
    <row r="136" spans="2:29" x14ac:dyDescent="0.2">
      <c r="B136" s="102" t="str">
        <f t="shared" si="9"/>
        <v/>
      </c>
      <c r="C136" s="102"/>
      <c r="D136" s="103" t="str">
        <f t="shared" si="6"/>
        <v/>
      </c>
      <c r="E136" s="103" t="str">
        <f t="shared" si="11"/>
        <v/>
      </c>
      <c r="F136" s="102" t="str">
        <f t="shared" si="11"/>
        <v/>
      </c>
      <c r="G136" s="103" t="str">
        <f t="shared" si="11"/>
        <v/>
      </c>
      <c r="H136" s="103" t="str">
        <f t="shared" si="11"/>
        <v/>
      </c>
      <c r="I136" s="103" t="str">
        <f t="shared" si="11"/>
        <v/>
      </c>
      <c r="J136" s="103" t="str">
        <f t="shared" si="11"/>
        <v/>
      </c>
      <c r="K136" s="103" t="str">
        <f t="shared" si="11"/>
        <v/>
      </c>
      <c r="L136" s="103" t="str">
        <f t="shared" si="11"/>
        <v/>
      </c>
      <c r="M136" s="103" t="str">
        <f t="shared" si="11"/>
        <v/>
      </c>
      <c r="N136" s="103" t="str">
        <f t="shared" si="11"/>
        <v/>
      </c>
      <c r="O136" s="103" t="str">
        <f t="shared" si="11"/>
        <v/>
      </c>
      <c r="P136" s="103" t="str">
        <f t="shared" si="11"/>
        <v/>
      </c>
      <c r="Q136" s="103" t="str">
        <f t="shared" si="11"/>
        <v/>
      </c>
      <c r="R136" s="103" t="str">
        <f t="shared" si="11"/>
        <v/>
      </c>
      <c r="S136" s="103" t="str">
        <f t="shared" si="11"/>
        <v/>
      </c>
      <c r="T136" s="103" t="str">
        <f t="shared" si="11"/>
        <v/>
      </c>
      <c r="U136" s="103" t="str">
        <f t="shared" si="11"/>
        <v/>
      </c>
      <c r="V136" s="103" t="str">
        <f t="shared" si="11"/>
        <v/>
      </c>
      <c r="W136" s="103" t="str">
        <f t="shared" si="11"/>
        <v/>
      </c>
      <c r="X136" s="103" t="str">
        <f t="shared" si="11"/>
        <v/>
      </c>
      <c r="Y136" s="103" t="str">
        <f t="shared" si="11"/>
        <v/>
      </c>
      <c r="Z136" s="103" t="str">
        <f t="shared" si="11"/>
        <v/>
      </c>
      <c r="AA136" s="103" t="str">
        <f t="shared" si="11"/>
        <v/>
      </c>
      <c r="AB136" s="103" t="str">
        <f t="shared" si="11"/>
        <v/>
      </c>
      <c r="AC136" s="103" t="str">
        <f t="shared" si="11"/>
        <v/>
      </c>
    </row>
    <row r="137" spans="2:29" x14ac:dyDescent="0.2">
      <c r="B137" s="102" t="str">
        <f t="shared" si="9"/>
        <v/>
      </c>
      <c r="C137" s="102"/>
      <c r="D137" s="103" t="str">
        <f t="shared" si="6"/>
        <v/>
      </c>
      <c r="E137" s="103" t="str">
        <f t="shared" si="11"/>
        <v/>
      </c>
      <c r="F137" s="102" t="str">
        <f t="shared" si="11"/>
        <v/>
      </c>
      <c r="G137" s="103" t="str">
        <f t="shared" si="11"/>
        <v/>
      </c>
      <c r="H137" s="103" t="str">
        <f t="shared" si="11"/>
        <v/>
      </c>
      <c r="I137" s="103" t="str">
        <f t="shared" si="11"/>
        <v/>
      </c>
      <c r="J137" s="103" t="str">
        <f t="shared" si="11"/>
        <v/>
      </c>
      <c r="K137" s="103" t="str">
        <f t="shared" si="11"/>
        <v/>
      </c>
      <c r="L137" s="103" t="str">
        <f t="shared" si="11"/>
        <v/>
      </c>
      <c r="M137" s="103" t="str">
        <f t="shared" si="11"/>
        <v/>
      </c>
      <c r="N137" s="103" t="str">
        <f t="shared" si="11"/>
        <v/>
      </c>
      <c r="O137" s="103" t="str">
        <f t="shared" si="11"/>
        <v/>
      </c>
      <c r="P137" s="103" t="str">
        <f t="shared" si="11"/>
        <v/>
      </c>
      <c r="Q137" s="103" t="str">
        <f t="shared" si="11"/>
        <v/>
      </c>
      <c r="R137" s="103" t="str">
        <f t="shared" si="11"/>
        <v/>
      </c>
      <c r="S137" s="103" t="str">
        <f t="shared" si="11"/>
        <v/>
      </c>
      <c r="T137" s="103" t="str">
        <f t="shared" si="11"/>
        <v/>
      </c>
      <c r="U137" s="103" t="str">
        <f t="shared" si="11"/>
        <v/>
      </c>
      <c r="V137" s="103" t="str">
        <f t="shared" si="11"/>
        <v/>
      </c>
      <c r="W137" s="103" t="str">
        <f t="shared" si="11"/>
        <v/>
      </c>
      <c r="X137" s="103" t="str">
        <f t="shared" si="11"/>
        <v/>
      </c>
      <c r="Y137" s="103" t="str">
        <f t="shared" si="11"/>
        <v/>
      </c>
      <c r="Z137" s="103" t="str">
        <f t="shared" si="11"/>
        <v/>
      </c>
      <c r="AA137" s="103" t="str">
        <f t="shared" si="11"/>
        <v/>
      </c>
      <c r="AB137" s="103" t="str">
        <f t="shared" si="11"/>
        <v/>
      </c>
      <c r="AC137" s="103" t="str">
        <f t="shared" si="11"/>
        <v/>
      </c>
    </row>
    <row r="138" spans="2:29" x14ac:dyDescent="0.2">
      <c r="B138" s="102" t="str">
        <f t="shared" si="9"/>
        <v/>
      </c>
      <c r="C138" s="102"/>
      <c r="D138" s="103" t="str">
        <f t="shared" si="6"/>
        <v/>
      </c>
      <c r="E138" s="103" t="str">
        <f t="shared" si="11"/>
        <v/>
      </c>
      <c r="F138" s="102" t="str">
        <f t="shared" si="11"/>
        <v/>
      </c>
      <c r="G138" s="103" t="str">
        <f t="shared" si="11"/>
        <v/>
      </c>
      <c r="H138" s="103" t="str">
        <f t="shared" si="11"/>
        <v/>
      </c>
      <c r="I138" s="103" t="str">
        <f t="shared" si="11"/>
        <v/>
      </c>
      <c r="J138" s="103" t="str">
        <f t="shared" si="11"/>
        <v/>
      </c>
      <c r="K138" s="103" t="str">
        <f t="shared" si="11"/>
        <v/>
      </c>
      <c r="L138" s="103" t="str">
        <f t="shared" si="11"/>
        <v/>
      </c>
      <c r="M138" s="103" t="str">
        <f t="shared" si="11"/>
        <v/>
      </c>
      <c r="N138" s="103" t="str">
        <f t="shared" si="11"/>
        <v/>
      </c>
      <c r="O138" s="103" t="str">
        <f t="shared" si="11"/>
        <v/>
      </c>
      <c r="P138" s="103" t="str">
        <f t="shared" si="11"/>
        <v/>
      </c>
      <c r="Q138" s="103" t="str">
        <f t="shared" si="11"/>
        <v/>
      </c>
      <c r="R138" s="103" t="str">
        <f t="shared" si="11"/>
        <v/>
      </c>
      <c r="S138" s="103" t="str">
        <f t="shared" si="11"/>
        <v/>
      </c>
      <c r="T138" s="103" t="str">
        <f t="shared" si="11"/>
        <v/>
      </c>
      <c r="U138" s="103" t="str">
        <f t="shared" si="11"/>
        <v/>
      </c>
      <c r="V138" s="103" t="str">
        <f t="shared" si="11"/>
        <v/>
      </c>
      <c r="W138" s="103" t="str">
        <f t="shared" si="11"/>
        <v/>
      </c>
      <c r="X138" s="103" t="str">
        <f t="shared" si="11"/>
        <v/>
      </c>
      <c r="Y138" s="103" t="str">
        <f t="shared" si="11"/>
        <v/>
      </c>
      <c r="Z138" s="103" t="str">
        <f t="shared" si="11"/>
        <v/>
      </c>
      <c r="AA138" s="103" t="str">
        <f t="shared" si="11"/>
        <v/>
      </c>
      <c r="AB138" s="103" t="str">
        <f t="shared" si="11"/>
        <v/>
      </c>
      <c r="AC138" s="103" t="str">
        <f t="shared" si="11"/>
        <v/>
      </c>
    </row>
    <row r="139" spans="2:29" x14ac:dyDescent="0.2">
      <c r="B139" s="102" t="str">
        <f t="shared" si="9"/>
        <v/>
      </c>
      <c r="C139" s="102"/>
      <c r="D139" s="103" t="str">
        <f t="shared" si="6"/>
        <v/>
      </c>
      <c r="E139" s="103" t="str">
        <f t="shared" si="11"/>
        <v/>
      </c>
      <c r="F139" s="102" t="str">
        <f t="shared" si="11"/>
        <v/>
      </c>
      <c r="G139" s="103" t="str">
        <f t="shared" si="11"/>
        <v/>
      </c>
      <c r="H139" s="103" t="str">
        <f t="shared" si="11"/>
        <v/>
      </c>
      <c r="I139" s="103" t="str">
        <f t="shared" si="11"/>
        <v/>
      </c>
      <c r="J139" s="103" t="str">
        <f t="shared" si="11"/>
        <v/>
      </c>
      <c r="K139" s="103" t="str">
        <f t="shared" si="11"/>
        <v/>
      </c>
      <c r="L139" s="103" t="str">
        <f t="shared" si="11"/>
        <v/>
      </c>
      <c r="M139" s="103" t="str">
        <f t="shared" si="11"/>
        <v/>
      </c>
      <c r="N139" s="103" t="str">
        <f t="shared" si="11"/>
        <v/>
      </c>
      <c r="O139" s="103" t="str">
        <f t="shared" si="11"/>
        <v/>
      </c>
      <c r="P139" s="103" t="str">
        <f t="shared" si="11"/>
        <v/>
      </c>
      <c r="Q139" s="103" t="str">
        <f t="shared" si="11"/>
        <v/>
      </c>
      <c r="R139" s="103" t="str">
        <f t="shared" si="11"/>
        <v/>
      </c>
      <c r="S139" s="103" t="str">
        <f t="shared" si="11"/>
        <v/>
      </c>
      <c r="T139" s="103" t="str">
        <f t="shared" si="11"/>
        <v/>
      </c>
      <c r="U139" s="103" t="str">
        <f t="shared" si="11"/>
        <v/>
      </c>
      <c r="V139" s="103" t="str">
        <f t="shared" si="11"/>
        <v/>
      </c>
      <c r="W139" s="103" t="str">
        <f t="shared" si="11"/>
        <v/>
      </c>
      <c r="X139" s="103" t="str">
        <f t="shared" si="11"/>
        <v/>
      </c>
      <c r="Y139" s="103" t="str">
        <f t="shared" si="11"/>
        <v/>
      </c>
      <c r="Z139" s="103" t="str">
        <f t="shared" si="11"/>
        <v/>
      </c>
      <c r="AA139" s="103" t="str">
        <f t="shared" si="11"/>
        <v/>
      </c>
      <c r="AB139" s="103" t="str">
        <f t="shared" si="11"/>
        <v/>
      </c>
      <c r="AC139" s="103" t="str">
        <f t="shared" si="11"/>
        <v/>
      </c>
    </row>
    <row r="140" spans="2:29" x14ac:dyDescent="0.2">
      <c r="B140" s="102" t="str">
        <f t="shared" si="9"/>
        <v/>
      </c>
      <c r="C140" s="102"/>
      <c r="D140" s="103" t="str">
        <f t="shared" si="6"/>
        <v/>
      </c>
      <c r="E140" s="103" t="str">
        <f t="shared" si="11"/>
        <v/>
      </c>
      <c r="F140" s="102" t="str">
        <f t="shared" si="11"/>
        <v/>
      </c>
      <c r="G140" s="103" t="str">
        <f t="shared" si="11"/>
        <v/>
      </c>
      <c r="H140" s="103" t="str">
        <f t="shared" si="11"/>
        <v/>
      </c>
      <c r="I140" s="103" t="str">
        <f t="shared" si="11"/>
        <v/>
      </c>
      <c r="J140" s="103" t="str">
        <f t="shared" ref="J140:AC140" si="12">IF($B140&gt;MAX($A$9:$A$104),"",INDEX(J$9:J$104,SUMIF($A$9:$A$104,$B140,$C$9:$C$104),1,1))</f>
        <v/>
      </c>
      <c r="K140" s="103" t="str">
        <f t="shared" si="12"/>
        <v/>
      </c>
      <c r="L140" s="103" t="str">
        <f t="shared" si="12"/>
        <v/>
      </c>
      <c r="M140" s="103" t="str">
        <f t="shared" si="12"/>
        <v/>
      </c>
      <c r="N140" s="103" t="str">
        <f t="shared" si="12"/>
        <v/>
      </c>
      <c r="O140" s="103" t="str">
        <f t="shared" si="12"/>
        <v/>
      </c>
      <c r="P140" s="103" t="str">
        <f t="shared" si="12"/>
        <v/>
      </c>
      <c r="Q140" s="103" t="str">
        <f t="shared" si="12"/>
        <v/>
      </c>
      <c r="R140" s="103" t="str">
        <f t="shared" si="12"/>
        <v/>
      </c>
      <c r="S140" s="103" t="str">
        <f t="shared" si="12"/>
        <v/>
      </c>
      <c r="T140" s="103" t="str">
        <f t="shared" si="12"/>
        <v/>
      </c>
      <c r="U140" s="103" t="str">
        <f t="shared" si="12"/>
        <v/>
      </c>
      <c r="V140" s="103" t="str">
        <f t="shared" si="12"/>
        <v/>
      </c>
      <c r="W140" s="103" t="str">
        <f t="shared" si="12"/>
        <v/>
      </c>
      <c r="X140" s="103" t="str">
        <f t="shared" si="12"/>
        <v/>
      </c>
      <c r="Y140" s="103" t="str">
        <f t="shared" si="12"/>
        <v/>
      </c>
      <c r="Z140" s="103" t="str">
        <f t="shared" si="12"/>
        <v/>
      </c>
      <c r="AA140" s="103" t="str">
        <f t="shared" si="12"/>
        <v/>
      </c>
      <c r="AB140" s="103" t="str">
        <f t="shared" si="12"/>
        <v/>
      </c>
      <c r="AC140" s="103" t="str">
        <f t="shared" si="12"/>
        <v/>
      </c>
    </row>
  </sheetData>
  <mergeCells count="4">
    <mergeCell ref="I7:K7"/>
    <mergeCell ref="L7:N7"/>
    <mergeCell ref="I107:K107"/>
    <mergeCell ref="L107:N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topLeftCell="A105" workbookViewId="0">
      <selection activeCell="A2" sqref="A2"/>
    </sheetView>
  </sheetViews>
  <sheetFormatPr defaultRowHeight="12.75" x14ac:dyDescent="0.2"/>
  <cols>
    <col min="1" max="1" width="5.28515625" style="93" customWidth="1"/>
    <col min="2" max="2" width="5.7109375" style="93" customWidth="1"/>
    <col min="3" max="3" width="5" style="93" customWidth="1"/>
    <col min="4" max="4" width="5.28515625" style="93" customWidth="1"/>
    <col min="5" max="5" width="4.85546875" style="93" customWidth="1"/>
    <col min="6" max="6" width="28.7109375" style="93" customWidth="1"/>
    <col min="7" max="7" width="29.7109375" style="100" customWidth="1"/>
    <col min="8" max="8" width="28.85546875" style="100" customWidth="1"/>
    <col min="9" max="9" width="6.42578125" style="100" customWidth="1"/>
    <col min="10" max="10" width="7.42578125" style="100" customWidth="1"/>
    <col min="11" max="11" width="20.7109375" style="100" customWidth="1"/>
    <col min="12" max="12" width="7.140625" style="100" customWidth="1"/>
    <col min="13" max="13" width="7.7109375" style="100" customWidth="1"/>
    <col min="14" max="14" width="18.140625" style="100" customWidth="1"/>
    <col min="15" max="15" width="9" style="94" customWidth="1"/>
    <col min="16" max="29" width="9.140625" style="94"/>
    <col min="30" max="16384" width="9.140625" style="93"/>
  </cols>
  <sheetData>
    <row r="1" spans="1:29" x14ac:dyDescent="0.2">
      <c r="A1" s="106" t="s">
        <v>32</v>
      </c>
      <c r="B1" s="94"/>
      <c r="D1" s="94"/>
      <c r="E1" s="94"/>
    </row>
    <row r="2" spans="1:29" x14ac:dyDescent="0.2">
      <c r="A2" s="94"/>
      <c r="B2" s="94"/>
      <c r="D2" s="94"/>
      <c r="E2" s="94"/>
    </row>
    <row r="3" spans="1:29" x14ac:dyDescent="0.2">
      <c r="A3" s="94"/>
      <c r="B3" s="94"/>
      <c r="D3" s="94"/>
      <c r="E3" s="94"/>
    </row>
    <row r="4" spans="1:29" x14ac:dyDescent="0.2">
      <c r="A4" s="94"/>
      <c r="B4" s="94"/>
      <c r="D4" s="94"/>
      <c r="E4" s="94"/>
    </row>
    <row r="5" spans="1:29" x14ac:dyDescent="0.2">
      <c r="A5" s="94"/>
      <c r="B5" s="94"/>
      <c r="D5" s="94"/>
      <c r="E5" s="94"/>
    </row>
    <row r="6" spans="1:29" x14ac:dyDescent="0.2">
      <c r="A6" s="94"/>
      <c r="B6" s="94"/>
      <c r="D6" s="94"/>
      <c r="E6" s="94"/>
    </row>
    <row r="7" spans="1:29" hidden="1" x14ac:dyDescent="0.2">
      <c r="A7" s="94"/>
      <c r="B7" s="94"/>
      <c r="D7" s="94"/>
      <c r="E7" s="94"/>
      <c r="I7" s="280" t="s">
        <v>211</v>
      </c>
      <c r="J7" s="281"/>
      <c r="K7" s="281"/>
      <c r="L7" s="280" t="s">
        <v>212</v>
      </c>
      <c r="M7" s="281"/>
      <c r="N7" s="281"/>
    </row>
    <row r="8" spans="1:29" s="98" customFormat="1" hidden="1" x14ac:dyDescent="0.2">
      <c r="A8" s="89" t="s">
        <v>296</v>
      </c>
      <c r="B8" s="89" t="s">
        <v>296</v>
      </c>
      <c r="C8" s="89"/>
      <c r="D8" s="89" t="s">
        <v>213</v>
      </c>
      <c r="E8" s="89" t="s">
        <v>214</v>
      </c>
      <c r="F8" s="112" t="s">
        <v>215</v>
      </c>
      <c r="G8" s="101" t="s">
        <v>216</v>
      </c>
      <c r="H8" s="101" t="s">
        <v>217</v>
      </c>
      <c r="I8" s="101" t="s">
        <v>218</v>
      </c>
      <c r="J8" s="101" t="s">
        <v>219</v>
      </c>
      <c r="K8" s="101" t="s">
        <v>220</v>
      </c>
      <c r="L8" s="101" t="s">
        <v>218</v>
      </c>
      <c r="M8" s="101" t="s">
        <v>219</v>
      </c>
      <c r="N8" s="101" t="s">
        <v>220</v>
      </c>
      <c r="O8" s="89" t="s">
        <v>222</v>
      </c>
      <c r="P8" s="89" t="s">
        <v>223</v>
      </c>
      <c r="Q8" s="89" t="s">
        <v>68</v>
      </c>
      <c r="R8" s="89" t="s">
        <v>224</v>
      </c>
      <c r="S8" s="89" t="s">
        <v>15</v>
      </c>
      <c r="T8" s="89" t="s">
        <v>225</v>
      </c>
      <c r="U8" s="89" t="s">
        <v>226</v>
      </c>
      <c r="V8" s="89" t="s">
        <v>227</v>
      </c>
      <c r="W8" s="90" t="s">
        <v>228</v>
      </c>
      <c r="X8" s="90" t="s">
        <v>68</v>
      </c>
      <c r="Y8" s="90" t="s">
        <v>229</v>
      </c>
      <c r="Z8" s="91" t="s">
        <v>228</v>
      </c>
      <c r="AA8" s="91" t="s">
        <v>68</v>
      </c>
      <c r="AB8" s="91" t="s">
        <v>229</v>
      </c>
      <c r="AC8" s="89" t="s">
        <v>230</v>
      </c>
    </row>
    <row r="9" spans="1:29" hidden="1" x14ac:dyDescent="0.2">
      <c r="A9" s="93">
        <f>IF(B9=1,1,0)</f>
        <v>0</v>
      </c>
      <c r="B9" s="93">
        <f>IF(D9="",0,1)</f>
        <v>0</v>
      </c>
      <c r="C9" s="93">
        <v>1</v>
      </c>
      <c r="D9" s="93" t="str">
        <f>IF(Centralizator!$U9=$A$1,Centralizator!A9,"")</f>
        <v/>
      </c>
      <c r="E9" s="93" t="str">
        <f>IF(Centralizator!$U9=$A$1,Centralizator!B9,"")</f>
        <v/>
      </c>
      <c r="F9" s="93" t="str">
        <f>IF(Centralizator!$U9=$A$1,Centralizator!C9,"")</f>
        <v/>
      </c>
      <c r="G9" s="100" t="str">
        <f>IF(Centralizator!$U9=$A$1,Centralizator!D9,"")</f>
        <v/>
      </c>
      <c r="H9" s="100" t="str">
        <f>IF(Centralizator!$U9=$A$1,Centralizator!E9,"")</f>
        <v/>
      </c>
      <c r="I9" s="100" t="str">
        <f>IF(Centralizator!$U9=$A$1,Centralizator!F9,"")</f>
        <v/>
      </c>
      <c r="J9" s="100" t="str">
        <f>IF(Centralizator!$U9=$A$1,Centralizator!G9,"")</f>
        <v/>
      </c>
      <c r="K9" s="100" t="str">
        <f>IF(Centralizator!$U9=$A$1,Centralizator!H9,"")</f>
        <v/>
      </c>
      <c r="L9" s="100" t="str">
        <f>IF(Centralizator!$U9=$A$1,Centralizator!J9,"")</f>
        <v/>
      </c>
      <c r="M9" s="100" t="str">
        <f>IF(Centralizator!$U9=$A$1,Centralizator!K9,"")</f>
        <v/>
      </c>
      <c r="N9" s="100" t="str">
        <f>IF(Centralizator!$U9=$A$1,Centralizator!L9,"")</f>
        <v/>
      </c>
      <c r="O9" s="94" t="str">
        <f>IF(Centralizator!$U9=$A$1,Centralizator!N9,"")</f>
        <v/>
      </c>
      <c r="P9" s="94" t="str">
        <f>IF(Centralizator!$U9=$A$1,Centralizator!O9,"")</f>
        <v/>
      </c>
      <c r="Q9" s="94" t="str">
        <f>IF(Centralizator!$U9=$A$1,Centralizator!P9,"")</f>
        <v/>
      </c>
      <c r="R9" s="94" t="str">
        <f>IF(Centralizator!$U9=$A$1,Centralizator!Q9,"")</f>
        <v/>
      </c>
      <c r="S9" s="94" t="str">
        <f>IF(Centralizator!$U9=$A$1,Centralizator!R9,"")</f>
        <v/>
      </c>
      <c r="T9" s="94" t="str">
        <f>IF(Centralizator!$U9=$A$1,Centralizator!S9,"")</f>
        <v/>
      </c>
      <c r="U9" s="94" t="str">
        <f>IF(Centralizator!$U9=$A$1,Centralizator!T9,"")</f>
        <v/>
      </c>
      <c r="V9" s="94" t="str">
        <f>IF(Centralizator!$U9=$A$1,Centralizator!U9,"")</f>
        <v/>
      </c>
      <c r="W9" s="94" t="str">
        <f>IF(Centralizator!$U9=$A$1,Centralizator!V9,"")</f>
        <v/>
      </c>
      <c r="X9" s="94" t="str">
        <f>IF(Centralizator!$U9=$A$1,Centralizator!W9,"")</f>
        <v/>
      </c>
      <c r="Y9" s="94" t="str">
        <f>IF(Centralizator!$U9=$A$1,Centralizator!X9,"")</f>
        <v/>
      </c>
      <c r="Z9" s="94" t="str">
        <f>IF(Centralizator!$U9=$A$1,Centralizator!Y9,"")</f>
        <v/>
      </c>
      <c r="AA9" s="94" t="str">
        <f>IF(Centralizator!$U9=$A$1,Centralizator!Z9,"")</f>
        <v/>
      </c>
      <c r="AB9" s="94" t="str">
        <f>IF(Centralizator!$U9=$A$1,Centralizator!AA9,"")</f>
        <v/>
      </c>
      <c r="AC9" s="94" t="str">
        <f>IF(Centralizator!$U9=$A$1,Centralizator!AB9,"")</f>
        <v/>
      </c>
    </row>
    <row r="10" spans="1:29" hidden="1" x14ac:dyDescent="0.2">
      <c r="A10" s="93" t="str">
        <f>IF(B10=B9+1,B10,"")</f>
        <v/>
      </c>
      <c r="B10" s="93">
        <f>IF(D10="",B9,B9+1)</f>
        <v>0</v>
      </c>
      <c r="C10" s="93">
        <v>2</v>
      </c>
      <c r="D10" s="93" t="str">
        <f>IF(Centralizator!$U10=$A$1,Centralizator!A10,"")</f>
        <v/>
      </c>
      <c r="E10" s="93" t="str">
        <f>IF(Centralizator!$U10=$A$1,Centralizator!B10,"")</f>
        <v/>
      </c>
      <c r="F10" s="93" t="str">
        <f>IF(Centralizator!$U10=$A$1,Centralizator!C10,"")</f>
        <v/>
      </c>
      <c r="G10" s="100" t="str">
        <f>IF(Centralizator!$U10=$A$1,Centralizator!D10,"")</f>
        <v/>
      </c>
      <c r="H10" s="100" t="str">
        <f>IF(Centralizator!$U10=$A$1,Centralizator!E10,"")</f>
        <v/>
      </c>
      <c r="I10" s="100" t="str">
        <f>IF(Centralizator!$U10=$A$1,Centralizator!F10,"")</f>
        <v/>
      </c>
      <c r="J10" s="100" t="str">
        <f>IF(Centralizator!$U10=$A$1,Centralizator!G10,"")</f>
        <v/>
      </c>
      <c r="K10" s="100" t="str">
        <f>IF(Centralizator!$U10=$A$1,Centralizator!H10,"")</f>
        <v/>
      </c>
      <c r="L10" s="100" t="str">
        <f>IF(Centralizator!$U10=$A$1,Centralizator!J10,"")</f>
        <v/>
      </c>
      <c r="M10" s="100" t="str">
        <f>IF(Centralizator!$U10=$A$1,Centralizator!K10,"")</f>
        <v/>
      </c>
      <c r="N10" s="100" t="str">
        <f>IF(Centralizator!$U10=$A$1,Centralizator!L10,"")</f>
        <v/>
      </c>
      <c r="O10" s="94" t="str">
        <f>IF(Centralizator!$U10=$A$1,Centralizator!N10,"")</f>
        <v/>
      </c>
      <c r="P10" s="94" t="str">
        <f>IF(Centralizator!$U10=$A$1,Centralizator!O10,"")</f>
        <v/>
      </c>
      <c r="Q10" s="94" t="str">
        <f>IF(Centralizator!$U10=$A$1,Centralizator!P10,"")</f>
        <v/>
      </c>
      <c r="R10" s="94" t="str">
        <f>IF(Centralizator!$U10=$A$1,Centralizator!Q10,"")</f>
        <v/>
      </c>
      <c r="S10" s="94" t="str">
        <f>IF(Centralizator!$U10=$A$1,Centralizator!R10,"")</f>
        <v/>
      </c>
      <c r="T10" s="94" t="str">
        <f>IF(Centralizator!$U10=$A$1,Centralizator!S10,"")</f>
        <v/>
      </c>
      <c r="U10" s="94" t="str">
        <f>IF(Centralizator!$U10=$A$1,Centralizator!T10,"")</f>
        <v/>
      </c>
      <c r="V10" s="94" t="str">
        <f>IF(Centralizator!$U10=$A$1,Centralizator!U10,"")</f>
        <v/>
      </c>
      <c r="W10" s="94" t="str">
        <f>IF(Centralizator!$U10=$A$1,Centralizator!V10,"")</f>
        <v/>
      </c>
      <c r="X10" s="94" t="str">
        <f>IF(Centralizator!$U10=$A$1,Centralizator!W10,"")</f>
        <v/>
      </c>
      <c r="Y10" s="94" t="str">
        <f>IF(Centralizator!$U10=$A$1,Centralizator!X10,"")</f>
        <v/>
      </c>
      <c r="Z10" s="94" t="str">
        <f>IF(Centralizator!$U10=$A$1,Centralizator!Y10,"")</f>
        <v/>
      </c>
      <c r="AA10" s="94" t="str">
        <f>IF(Centralizator!$U10=$A$1,Centralizator!Z10,"")</f>
        <v/>
      </c>
      <c r="AB10" s="94" t="str">
        <f>IF(Centralizator!$U10=$A$1,Centralizator!AA10,"")</f>
        <v/>
      </c>
      <c r="AC10" s="94" t="str">
        <f>IF(Centralizator!$U10=$A$1,Centralizator!AB10,"")</f>
        <v/>
      </c>
    </row>
    <row r="11" spans="1:29" hidden="1" x14ac:dyDescent="0.2">
      <c r="A11" s="93" t="str">
        <f t="shared" ref="A11:A74" si="0">IF(B11=B10+1,B11,"")</f>
        <v/>
      </c>
      <c r="B11" s="93">
        <f t="shared" ref="B11:B74" si="1">IF(D11="",B10,B10+1)</f>
        <v>0</v>
      </c>
      <c r="C11" s="93">
        <v>3</v>
      </c>
      <c r="D11" s="93" t="str">
        <f>IF(Centralizator!$U11=$A$1,Centralizator!A11,"")</f>
        <v/>
      </c>
      <c r="E11" s="93" t="str">
        <f>IF(Centralizator!$U11=$A$1,Centralizator!B11,"")</f>
        <v/>
      </c>
      <c r="F11" s="93" t="str">
        <f>IF(Centralizator!$U11=$A$1,Centralizator!C11,"")</f>
        <v/>
      </c>
      <c r="G11" s="100" t="str">
        <f>IF(Centralizator!$U11=$A$1,Centralizator!D11,"")</f>
        <v/>
      </c>
      <c r="H11" s="100" t="str">
        <f>IF(Centralizator!$U11=$A$1,Centralizator!E11,"")</f>
        <v/>
      </c>
      <c r="I11" s="100" t="str">
        <f>IF(Centralizator!$U11=$A$1,Centralizator!F11,"")</f>
        <v/>
      </c>
      <c r="J11" s="100" t="str">
        <f>IF(Centralizator!$U11=$A$1,Centralizator!G11,"")</f>
        <v/>
      </c>
      <c r="K11" s="100" t="str">
        <f>IF(Centralizator!$U11=$A$1,Centralizator!H11,"")</f>
        <v/>
      </c>
      <c r="L11" s="100" t="str">
        <f>IF(Centralizator!$U11=$A$1,Centralizator!J11,"")</f>
        <v/>
      </c>
      <c r="M11" s="100" t="str">
        <f>IF(Centralizator!$U11=$A$1,Centralizator!K11,"")</f>
        <v/>
      </c>
      <c r="N11" s="100" t="str">
        <f>IF(Centralizator!$U11=$A$1,Centralizator!L11,"")</f>
        <v/>
      </c>
      <c r="O11" s="94" t="str">
        <f>IF(Centralizator!$U11=$A$1,Centralizator!N11,"")</f>
        <v/>
      </c>
      <c r="P11" s="94" t="str">
        <f>IF(Centralizator!$U11=$A$1,Centralizator!O11,"")</f>
        <v/>
      </c>
      <c r="Q11" s="94" t="str">
        <f>IF(Centralizator!$U11=$A$1,Centralizator!P11,"")</f>
        <v/>
      </c>
      <c r="R11" s="94" t="str">
        <f>IF(Centralizator!$U11=$A$1,Centralizator!Q11,"")</f>
        <v/>
      </c>
      <c r="S11" s="94" t="str">
        <f>IF(Centralizator!$U11=$A$1,Centralizator!R11,"")</f>
        <v/>
      </c>
      <c r="T11" s="94" t="str">
        <f>IF(Centralizator!$U11=$A$1,Centralizator!S11,"")</f>
        <v/>
      </c>
      <c r="U11" s="94" t="str">
        <f>IF(Centralizator!$U11=$A$1,Centralizator!T11,"")</f>
        <v/>
      </c>
      <c r="V11" s="94" t="str">
        <f>IF(Centralizator!$U11=$A$1,Centralizator!U11,"")</f>
        <v/>
      </c>
      <c r="W11" s="94" t="str">
        <f>IF(Centralizator!$U11=$A$1,Centralizator!V11,"")</f>
        <v/>
      </c>
      <c r="X11" s="94" t="str">
        <f>IF(Centralizator!$U11=$A$1,Centralizator!W11,"")</f>
        <v/>
      </c>
      <c r="Y11" s="94" t="str">
        <f>IF(Centralizator!$U11=$A$1,Centralizator!X11,"")</f>
        <v/>
      </c>
      <c r="Z11" s="94" t="str">
        <f>IF(Centralizator!$U11=$A$1,Centralizator!Y11,"")</f>
        <v/>
      </c>
      <c r="AA11" s="94" t="str">
        <f>IF(Centralizator!$U11=$A$1,Centralizator!Z11,"")</f>
        <v/>
      </c>
      <c r="AB11" s="94" t="str">
        <f>IF(Centralizator!$U11=$A$1,Centralizator!AA11,"")</f>
        <v/>
      </c>
      <c r="AC11" s="94" t="str">
        <f>IF(Centralizator!$U11=$A$1,Centralizator!AB11,"")</f>
        <v/>
      </c>
    </row>
    <row r="12" spans="1:29" hidden="1" x14ac:dyDescent="0.2">
      <c r="A12" s="93" t="str">
        <f t="shared" si="0"/>
        <v/>
      </c>
      <c r="B12" s="93">
        <f t="shared" si="1"/>
        <v>0</v>
      </c>
      <c r="C12" s="93">
        <v>4</v>
      </c>
      <c r="D12" s="93" t="str">
        <f>IF(Centralizator!$U12=$A$1,Centralizator!A12,"")</f>
        <v/>
      </c>
      <c r="E12" s="93" t="str">
        <f>IF(Centralizator!$U12=$A$1,Centralizator!B12,"")</f>
        <v/>
      </c>
      <c r="F12" s="93" t="str">
        <f>IF(Centralizator!$U12=$A$1,Centralizator!C12,"")</f>
        <v/>
      </c>
      <c r="G12" s="100" t="str">
        <f>IF(Centralizator!$U12=$A$1,Centralizator!D12,"")</f>
        <v/>
      </c>
      <c r="H12" s="100" t="str">
        <f>IF(Centralizator!$U12=$A$1,Centralizator!E12,"")</f>
        <v/>
      </c>
      <c r="I12" s="100" t="str">
        <f>IF(Centralizator!$U12=$A$1,Centralizator!F12,"")</f>
        <v/>
      </c>
      <c r="J12" s="100" t="str">
        <f>IF(Centralizator!$U12=$A$1,Centralizator!G12,"")</f>
        <v/>
      </c>
      <c r="K12" s="100" t="str">
        <f>IF(Centralizator!$U12=$A$1,Centralizator!H12,"")</f>
        <v/>
      </c>
      <c r="L12" s="100" t="str">
        <f>IF(Centralizator!$U12=$A$1,Centralizator!J12,"")</f>
        <v/>
      </c>
      <c r="M12" s="100" t="str">
        <f>IF(Centralizator!$U12=$A$1,Centralizator!K12,"")</f>
        <v/>
      </c>
      <c r="N12" s="100" t="str">
        <f>IF(Centralizator!$U12=$A$1,Centralizator!L12,"")</f>
        <v/>
      </c>
      <c r="O12" s="94" t="str">
        <f>IF(Centralizator!$U12=$A$1,Centralizator!N12,"")</f>
        <v/>
      </c>
      <c r="P12" s="94" t="str">
        <f>IF(Centralizator!$U12=$A$1,Centralizator!O12,"")</f>
        <v/>
      </c>
      <c r="Q12" s="94" t="str">
        <f>IF(Centralizator!$U12=$A$1,Centralizator!P12,"")</f>
        <v/>
      </c>
      <c r="R12" s="94" t="str">
        <f>IF(Centralizator!$U12=$A$1,Centralizator!Q12,"")</f>
        <v/>
      </c>
      <c r="S12" s="94" t="str">
        <f>IF(Centralizator!$U12=$A$1,Centralizator!R12,"")</f>
        <v/>
      </c>
      <c r="T12" s="94" t="str">
        <f>IF(Centralizator!$U12=$A$1,Centralizator!S12,"")</f>
        <v/>
      </c>
      <c r="U12" s="94" t="str">
        <f>IF(Centralizator!$U12=$A$1,Centralizator!T12,"")</f>
        <v/>
      </c>
      <c r="V12" s="94" t="str">
        <f>IF(Centralizator!$U12=$A$1,Centralizator!U12,"")</f>
        <v/>
      </c>
      <c r="W12" s="94" t="str">
        <f>IF(Centralizator!$U12=$A$1,Centralizator!V12,"")</f>
        <v/>
      </c>
      <c r="X12" s="94" t="str">
        <f>IF(Centralizator!$U12=$A$1,Centralizator!W12,"")</f>
        <v/>
      </c>
      <c r="Y12" s="94" t="str">
        <f>IF(Centralizator!$U12=$A$1,Centralizator!X12,"")</f>
        <v/>
      </c>
      <c r="Z12" s="94" t="str">
        <f>IF(Centralizator!$U12=$A$1,Centralizator!Y12,"")</f>
        <v/>
      </c>
      <c r="AA12" s="94" t="str">
        <f>IF(Centralizator!$U12=$A$1,Centralizator!Z12,"")</f>
        <v/>
      </c>
      <c r="AB12" s="94" t="str">
        <f>IF(Centralizator!$U12=$A$1,Centralizator!AA12,"")</f>
        <v/>
      </c>
      <c r="AC12" s="94" t="str">
        <f>IF(Centralizator!$U12=$A$1,Centralizator!AB12,"")</f>
        <v/>
      </c>
    </row>
    <row r="13" spans="1:29" hidden="1" x14ac:dyDescent="0.2">
      <c r="A13" s="93" t="str">
        <f t="shared" si="0"/>
        <v/>
      </c>
      <c r="B13" s="93">
        <f t="shared" si="1"/>
        <v>0</v>
      </c>
      <c r="C13" s="93">
        <v>5</v>
      </c>
      <c r="D13" s="93" t="str">
        <f>IF(Centralizator!$U13=$A$1,Centralizator!A13,"")</f>
        <v/>
      </c>
      <c r="E13" s="93" t="str">
        <f>IF(Centralizator!$U13=$A$1,Centralizator!B13,"")</f>
        <v/>
      </c>
      <c r="F13" s="93" t="str">
        <f>IF(Centralizator!$U13=$A$1,Centralizator!C13,"")</f>
        <v/>
      </c>
      <c r="G13" s="100" t="str">
        <f>IF(Centralizator!$U13=$A$1,Centralizator!D13,"")</f>
        <v/>
      </c>
      <c r="H13" s="100" t="str">
        <f>IF(Centralizator!$U13=$A$1,Centralizator!E13,"")</f>
        <v/>
      </c>
      <c r="I13" s="100" t="str">
        <f>IF(Centralizator!$U13=$A$1,Centralizator!F13,"")</f>
        <v/>
      </c>
      <c r="J13" s="100" t="str">
        <f>IF(Centralizator!$U13=$A$1,Centralizator!G13,"")</f>
        <v/>
      </c>
      <c r="K13" s="100" t="str">
        <f>IF(Centralizator!$U13=$A$1,Centralizator!H13,"")</f>
        <v/>
      </c>
      <c r="L13" s="100" t="str">
        <f>IF(Centralizator!$U13=$A$1,Centralizator!J13,"")</f>
        <v/>
      </c>
      <c r="M13" s="100" t="str">
        <f>IF(Centralizator!$U13=$A$1,Centralizator!K13,"")</f>
        <v/>
      </c>
      <c r="N13" s="100" t="str">
        <f>IF(Centralizator!$U13=$A$1,Centralizator!L13,"")</f>
        <v/>
      </c>
      <c r="O13" s="94" t="str">
        <f>IF(Centralizator!$U13=$A$1,Centralizator!N13,"")</f>
        <v/>
      </c>
      <c r="P13" s="94" t="str">
        <f>IF(Centralizator!$U13=$A$1,Centralizator!O13,"")</f>
        <v/>
      </c>
      <c r="Q13" s="94" t="str">
        <f>IF(Centralizator!$U13=$A$1,Centralizator!P13,"")</f>
        <v/>
      </c>
      <c r="R13" s="94" t="str">
        <f>IF(Centralizator!$U13=$A$1,Centralizator!Q13,"")</f>
        <v/>
      </c>
      <c r="S13" s="94" t="str">
        <f>IF(Centralizator!$U13=$A$1,Centralizator!R13,"")</f>
        <v/>
      </c>
      <c r="T13" s="94" t="str">
        <f>IF(Centralizator!$U13=$A$1,Centralizator!S13,"")</f>
        <v/>
      </c>
      <c r="U13" s="94" t="str">
        <f>IF(Centralizator!$U13=$A$1,Centralizator!T13,"")</f>
        <v/>
      </c>
      <c r="V13" s="94" t="str">
        <f>IF(Centralizator!$U13=$A$1,Centralizator!U13,"")</f>
        <v/>
      </c>
      <c r="W13" s="94" t="str">
        <f>IF(Centralizator!$U13=$A$1,Centralizator!V13,"")</f>
        <v/>
      </c>
      <c r="X13" s="94" t="str">
        <f>IF(Centralizator!$U13=$A$1,Centralizator!W13,"")</f>
        <v/>
      </c>
      <c r="Y13" s="94" t="str">
        <f>IF(Centralizator!$U13=$A$1,Centralizator!X13,"")</f>
        <v/>
      </c>
      <c r="Z13" s="94" t="str">
        <f>IF(Centralizator!$U13=$A$1,Centralizator!Y13,"")</f>
        <v/>
      </c>
      <c r="AA13" s="94" t="str">
        <f>IF(Centralizator!$U13=$A$1,Centralizator!Z13,"")</f>
        <v/>
      </c>
      <c r="AB13" s="94" t="str">
        <f>IF(Centralizator!$U13=$A$1,Centralizator!AA13,"")</f>
        <v/>
      </c>
      <c r="AC13" s="94" t="str">
        <f>IF(Centralizator!$U13=$A$1,Centralizator!AB13,"")</f>
        <v/>
      </c>
    </row>
    <row r="14" spans="1:29" hidden="1" x14ac:dyDescent="0.2">
      <c r="A14" s="93" t="str">
        <f t="shared" si="0"/>
        <v/>
      </c>
      <c r="B14" s="93">
        <f t="shared" si="1"/>
        <v>0</v>
      </c>
      <c r="C14" s="93">
        <v>6</v>
      </c>
      <c r="D14" s="93" t="str">
        <f>IF(Centralizator!$U14=$A$1,Centralizator!A14,"")</f>
        <v/>
      </c>
      <c r="E14" s="93" t="str">
        <f>IF(Centralizator!$U14=$A$1,Centralizator!B14,"")</f>
        <v/>
      </c>
      <c r="F14" s="93" t="str">
        <f>IF(Centralizator!$U14=$A$1,Centralizator!C14,"")</f>
        <v/>
      </c>
      <c r="G14" s="100" t="str">
        <f>IF(Centralizator!$U14=$A$1,Centralizator!D14,"")</f>
        <v/>
      </c>
      <c r="H14" s="100" t="str">
        <f>IF(Centralizator!$U14=$A$1,Centralizator!E14,"")</f>
        <v/>
      </c>
      <c r="I14" s="100" t="str">
        <f>IF(Centralizator!$U14=$A$1,Centralizator!F14,"")</f>
        <v/>
      </c>
      <c r="J14" s="100" t="str">
        <f>IF(Centralizator!$U14=$A$1,Centralizator!G14,"")</f>
        <v/>
      </c>
      <c r="K14" s="100" t="str">
        <f>IF(Centralizator!$U14=$A$1,Centralizator!H14,"")</f>
        <v/>
      </c>
      <c r="L14" s="100" t="str">
        <f>IF(Centralizator!$U14=$A$1,Centralizator!J14,"")</f>
        <v/>
      </c>
      <c r="M14" s="100" t="str">
        <f>IF(Centralizator!$U14=$A$1,Centralizator!K14,"")</f>
        <v/>
      </c>
      <c r="N14" s="100" t="str">
        <f>IF(Centralizator!$U14=$A$1,Centralizator!L14,"")</f>
        <v/>
      </c>
      <c r="O14" s="94" t="str">
        <f>IF(Centralizator!$U14=$A$1,Centralizator!N14,"")</f>
        <v/>
      </c>
      <c r="P14" s="94" t="str">
        <f>IF(Centralizator!$U14=$A$1,Centralizator!O14,"")</f>
        <v/>
      </c>
      <c r="Q14" s="94" t="str">
        <f>IF(Centralizator!$U14=$A$1,Centralizator!P14,"")</f>
        <v/>
      </c>
      <c r="R14" s="94" t="str">
        <f>IF(Centralizator!$U14=$A$1,Centralizator!Q14,"")</f>
        <v/>
      </c>
      <c r="S14" s="94" t="str">
        <f>IF(Centralizator!$U14=$A$1,Centralizator!R14,"")</f>
        <v/>
      </c>
      <c r="T14" s="94" t="str">
        <f>IF(Centralizator!$U14=$A$1,Centralizator!S14,"")</f>
        <v/>
      </c>
      <c r="U14" s="94" t="str">
        <f>IF(Centralizator!$U14=$A$1,Centralizator!T14,"")</f>
        <v/>
      </c>
      <c r="V14" s="94" t="str">
        <f>IF(Centralizator!$U14=$A$1,Centralizator!U14,"")</f>
        <v/>
      </c>
      <c r="W14" s="94" t="str">
        <f>IF(Centralizator!$U14=$A$1,Centralizator!V14,"")</f>
        <v/>
      </c>
      <c r="X14" s="94" t="str">
        <f>IF(Centralizator!$U14=$A$1,Centralizator!W14,"")</f>
        <v/>
      </c>
      <c r="Y14" s="94" t="str">
        <f>IF(Centralizator!$U14=$A$1,Centralizator!X14,"")</f>
        <v/>
      </c>
      <c r="Z14" s="94" t="str">
        <f>IF(Centralizator!$U14=$A$1,Centralizator!Y14,"")</f>
        <v/>
      </c>
      <c r="AA14" s="94" t="str">
        <f>IF(Centralizator!$U14=$A$1,Centralizator!Z14,"")</f>
        <v/>
      </c>
      <c r="AB14" s="94" t="str">
        <f>IF(Centralizator!$U14=$A$1,Centralizator!AA14,"")</f>
        <v/>
      </c>
      <c r="AC14" s="94" t="str">
        <f>IF(Centralizator!$U14=$A$1,Centralizator!AB14,"")</f>
        <v/>
      </c>
    </row>
    <row r="15" spans="1:29" hidden="1" x14ac:dyDescent="0.2">
      <c r="A15" s="93" t="str">
        <f t="shared" si="0"/>
        <v/>
      </c>
      <c r="B15" s="93">
        <f t="shared" si="1"/>
        <v>0</v>
      </c>
      <c r="C15" s="93">
        <v>7</v>
      </c>
      <c r="D15" s="93" t="str">
        <f>IF(Centralizator!$U15=$A$1,Centralizator!A15,"")</f>
        <v/>
      </c>
      <c r="E15" s="93" t="str">
        <f>IF(Centralizator!$U15=$A$1,Centralizator!B15,"")</f>
        <v/>
      </c>
      <c r="F15" s="93" t="str">
        <f>IF(Centralizator!$U15=$A$1,Centralizator!C15,"")</f>
        <v/>
      </c>
      <c r="G15" s="100" t="str">
        <f>IF(Centralizator!$U15=$A$1,Centralizator!D15,"")</f>
        <v/>
      </c>
      <c r="H15" s="100" t="str">
        <f>IF(Centralizator!$U15=$A$1,Centralizator!E15,"")</f>
        <v/>
      </c>
      <c r="I15" s="100" t="str">
        <f>IF(Centralizator!$U15=$A$1,Centralizator!F15,"")</f>
        <v/>
      </c>
      <c r="J15" s="100" t="str">
        <f>IF(Centralizator!$U15=$A$1,Centralizator!G15,"")</f>
        <v/>
      </c>
      <c r="K15" s="100" t="str">
        <f>IF(Centralizator!$U15=$A$1,Centralizator!H15,"")</f>
        <v/>
      </c>
      <c r="L15" s="100" t="str">
        <f>IF(Centralizator!$U15=$A$1,Centralizator!J15,"")</f>
        <v/>
      </c>
      <c r="M15" s="100" t="str">
        <f>IF(Centralizator!$U15=$A$1,Centralizator!K15,"")</f>
        <v/>
      </c>
      <c r="N15" s="100" t="str">
        <f>IF(Centralizator!$U15=$A$1,Centralizator!L15,"")</f>
        <v/>
      </c>
      <c r="O15" s="94" t="str">
        <f>IF(Centralizator!$U15=$A$1,Centralizator!N15,"")</f>
        <v/>
      </c>
      <c r="P15" s="94" t="str">
        <f>IF(Centralizator!$U15=$A$1,Centralizator!O15,"")</f>
        <v/>
      </c>
      <c r="Q15" s="94" t="str">
        <f>IF(Centralizator!$U15=$A$1,Centralizator!P15,"")</f>
        <v/>
      </c>
      <c r="R15" s="94" t="str">
        <f>IF(Centralizator!$U15=$A$1,Centralizator!Q15,"")</f>
        <v/>
      </c>
      <c r="S15" s="94" t="str">
        <f>IF(Centralizator!$U15=$A$1,Centralizator!R15,"")</f>
        <v/>
      </c>
      <c r="T15" s="94" t="str">
        <f>IF(Centralizator!$U15=$A$1,Centralizator!S15,"")</f>
        <v/>
      </c>
      <c r="U15" s="94" t="str">
        <f>IF(Centralizator!$U15=$A$1,Centralizator!T15,"")</f>
        <v/>
      </c>
      <c r="V15" s="94" t="str">
        <f>IF(Centralizator!$U15=$A$1,Centralizator!U15,"")</f>
        <v/>
      </c>
      <c r="W15" s="94" t="str">
        <f>IF(Centralizator!$U15=$A$1,Centralizator!V15,"")</f>
        <v/>
      </c>
      <c r="X15" s="94" t="str">
        <f>IF(Centralizator!$U15=$A$1,Centralizator!W15,"")</f>
        <v/>
      </c>
      <c r="Y15" s="94" t="str">
        <f>IF(Centralizator!$U15=$A$1,Centralizator!X15,"")</f>
        <v/>
      </c>
      <c r="Z15" s="94" t="str">
        <f>IF(Centralizator!$U15=$A$1,Centralizator!Y15,"")</f>
        <v/>
      </c>
      <c r="AA15" s="94" t="str">
        <f>IF(Centralizator!$U15=$A$1,Centralizator!Z15,"")</f>
        <v/>
      </c>
      <c r="AB15" s="94" t="str">
        <f>IF(Centralizator!$U15=$A$1,Centralizator!AA15,"")</f>
        <v/>
      </c>
      <c r="AC15" s="94" t="str">
        <f>IF(Centralizator!$U15=$A$1,Centralizator!AB15,"")</f>
        <v/>
      </c>
    </row>
    <row r="16" spans="1:29" hidden="1" x14ac:dyDescent="0.2">
      <c r="A16" s="93" t="str">
        <f t="shared" si="0"/>
        <v/>
      </c>
      <c r="B16" s="93">
        <f t="shared" si="1"/>
        <v>0</v>
      </c>
      <c r="C16" s="93">
        <v>8</v>
      </c>
      <c r="D16" s="93" t="str">
        <f>IF(Centralizator!$U16=$A$1,Centralizator!A16,"")</f>
        <v/>
      </c>
      <c r="E16" s="93" t="str">
        <f>IF(Centralizator!$U16=$A$1,Centralizator!B16,"")</f>
        <v/>
      </c>
      <c r="F16" s="93" t="str">
        <f>IF(Centralizator!$U16=$A$1,Centralizator!C16,"")</f>
        <v/>
      </c>
      <c r="G16" s="100" t="str">
        <f>IF(Centralizator!$U16=$A$1,Centralizator!D16,"")</f>
        <v/>
      </c>
      <c r="H16" s="100" t="str">
        <f>IF(Centralizator!$U16=$A$1,Centralizator!E16,"")</f>
        <v/>
      </c>
      <c r="I16" s="100" t="str">
        <f>IF(Centralizator!$U16=$A$1,Centralizator!F16,"")</f>
        <v/>
      </c>
      <c r="J16" s="100" t="str">
        <f>IF(Centralizator!$U16=$A$1,Centralizator!G16,"")</f>
        <v/>
      </c>
      <c r="K16" s="100" t="str">
        <f>IF(Centralizator!$U16=$A$1,Centralizator!H16,"")</f>
        <v/>
      </c>
      <c r="L16" s="100" t="str">
        <f>IF(Centralizator!$U16=$A$1,Centralizator!J16,"")</f>
        <v/>
      </c>
      <c r="M16" s="100" t="str">
        <f>IF(Centralizator!$U16=$A$1,Centralizator!K16,"")</f>
        <v/>
      </c>
      <c r="N16" s="100" t="str">
        <f>IF(Centralizator!$U16=$A$1,Centralizator!L16,"")</f>
        <v/>
      </c>
      <c r="O16" s="94" t="str">
        <f>IF(Centralizator!$U16=$A$1,Centralizator!N16,"")</f>
        <v/>
      </c>
      <c r="P16" s="94" t="str">
        <f>IF(Centralizator!$U16=$A$1,Centralizator!O16,"")</f>
        <v/>
      </c>
      <c r="Q16" s="94" t="str">
        <f>IF(Centralizator!$U16=$A$1,Centralizator!P16,"")</f>
        <v/>
      </c>
      <c r="R16" s="94" t="str">
        <f>IF(Centralizator!$U16=$A$1,Centralizator!Q16,"")</f>
        <v/>
      </c>
      <c r="S16" s="94" t="str">
        <f>IF(Centralizator!$U16=$A$1,Centralizator!R16,"")</f>
        <v/>
      </c>
      <c r="T16" s="94" t="str">
        <f>IF(Centralizator!$U16=$A$1,Centralizator!S16,"")</f>
        <v/>
      </c>
      <c r="U16" s="94" t="str">
        <f>IF(Centralizator!$U16=$A$1,Centralizator!T16,"")</f>
        <v/>
      </c>
      <c r="V16" s="94" t="str">
        <f>IF(Centralizator!$U16=$A$1,Centralizator!U16,"")</f>
        <v/>
      </c>
      <c r="W16" s="94" t="str">
        <f>IF(Centralizator!$U16=$A$1,Centralizator!V16,"")</f>
        <v/>
      </c>
      <c r="X16" s="94" t="str">
        <f>IF(Centralizator!$U16=$A$1,Centralizator!W16,"")</f>
        <v/>
      </c>
      <c r="Y16" s="94" t="str">
        <f>IF(Centralizator!$U16=$A$1,Centralizator!X16,"")</f>
        <v/>
      </c>
      <c r="Z16" s="94" t="str">
        <f>IF(Centralizator!$U16=$A$1,Centralizator!Y16,"")</f>
        <v/>
      </c>
      <c r="AA16" s="94" t="str">
        <f>IF(Centralizator!$U16=$A$1,Centralizator!Z16,"")</f>
        <v/>
      </c>
      <c r="AB16" s="94" t="str">
        <f>IF(Centralizator!$U16=$A$1,Centralizator!AA16,"")</f>
        <v/>
      </c>
      <c r="AC16" s="94" t="str">
        <f>IF(Centralizator!$U16=$A$1,Centralizator!AB16,"")</f>
        <v/>
      </c>
    </row>
    <row r="17" spans="1:29" hidden="1" x14ac:dyDescent="0.2">
      <c r="A17" s="93" t="str">
        <f t="shared" si="0"/>
        <v/>
      </c>
      <c r="B17" s="93">
        <f t="shared" si="1"/>
        <v>0</v>
      </c>
      <c r="C17" s="93">
        <v>9</v>
      </c>
      <c r="D17" s="93" t="str">
        <f>IF(Centralizator!$U17=$A$1,Centralizator!A17,"")</f>
        <v/>
      </c>
      <c r="E17" s="93" t="str">
        <f>IF(Centralizator!$U17=$A$1,Centralizator!B17,"")</f>
        <v/>
      </c>
      <c r="F17" s="93" t="str">
        <f>IF(Centralizator!$U17=$A$1,Centralizator!C17,"")</f>
        <v/>
      </c>
      <c r="G17" s="100" t="str">
        <f>IF(Centralizator!$U17=$A$1,Centralizator!D17,"")</f>
        <v/>
      </c>
      <c r="H17" s="100" t="str">
        <f>IF(Centralizator!$U17=$A$1,Centralizator!E17,"")</f>
        <v/>
      </c>
      <c r="I17" s="100" t="str">
        <f>IF(Centralizator!$U17=$A$1,Centralizator!F17,"")</f>
        <v/>
      </c>
      <c r="J17" s="100" t="str">
        <f>IF(Centralizator!$U17=$A$1,Centralizator!G17,"")</f>
        <v/>
      </c>
      <c r="K17" s="100" t="str">
        <f>IF(Centralizator!$U17=$A$1,Centralizator!H17,"")</f>
        <v/>
      </c>
      <c r="L17" s="100" t="str">
        <f>IF(Centralizator!$U17=$A$1,Centralizator!J17,"")</f>
        <v/>
      </c>
      <c r="M17" s="100" t="str">
        <f>IF(Centralizator!$U17=$A$1,Centralizator!K17,"")</f>
        <v/>
      </c>
      <c r="N17" s="100" t="str">
        <f>IF(Centralizator!$U17=$A$1,Centralizator!L17,"")</f>
        <v/>
      </c>
      <c r="O17" s="94" t="str">
        <f>IF(Centralizator!$U17=$A$1,Centralizator!N17,"")</f>
        <v/>
      </c>
      <c r="P17" s="94" t="str">
        <f>IF(Centralizator!$U17=$A$1,Centralizator!O17,"")</f>
        <v/>
      </c>
      <c r="Q17" s="94" t="str">
        <f>IF(Centralizator!$U17=$A$1,Centralizator!P17,"")</f>
        <v/>
      </c>
      <c r="R17" s="94" t="str">
        <f>IF(Centralizator!$U17=$A$1,Centralizator!Q17,"")</f>
        <v/>
      </c>
      <c r="S17" s="94" t="str">
        <f>IF(Centralizator!$U17=$A$1,Centralizator!R17,"")</f>
        <v/>
      </c>
      <c r="T17" s="94" t="str">
        <f>IF(Centralizator!$U17=$A$1,Centralizator!S17,"")</f>
        <v/>
      </c>
      <c r="U17" s="94" t="str">
        <f>IF(Centralizator!$U17=$A$1,Centralizator!T17,"")</f>
        <v/>
      </c>
      <c r="V17" s="94" t="str">
        <f>IF(Centralizator!$U17=$A$1,Centralizator!U17,"")</f>
        <v/>
      </c>
      <c r="W17" s="94" t="str">
        <f>IF(Centralizator!$U17=$A$1,Centralizator!V17,"")</f>
        <v/>
      </c>
      <c r="X17" s="94" t="str">
        <f>IF(Centralizator!$U17=$A$1,Centralizator!W17,"")</f>
        <v/>
      </c>
      <c r="Y17" s="94" t="str">
        <f>IF(Centralizator!$U17=$A$1,Centralizator!X17,"")</f>
        <v/>
      </c>
      <c r="Z17" s="94" t="str">
        <f>IF(Centralizator!$U17=$A$1,Centralizator!Y17,"")</f>
        <v/>
      </c>
      <c r="AA17" s="94" t="str">
        <f>IF(Centralizator!$U17=$A$1,Centralizator!Z17,"")</f>
        <v/>
      </c>
      <c r="AB17" s="94" t="str">
        <f>IF(Centralizator!$U17=$A$1,Centralizator!AA17,"")</f>
        <v/>
      </c>
      <c r="AC17" s="94" t="str">
        <f>IF(Centralizator!$U17=$A$1,Centralizator!AB17,"")</f>
        <v/>
      </c>
    </row>
    <row r="18" spans="1:29" hidden="1" x14ac:dyDescent="0.2">
      <c r="A18" s="93" t="str">
        <f t="shared" si="0"/>
        <v/>
      </c>
      <c r="B18" s="93">
        <f t="shared" si="1"/>
        <v>0</v>
      </c>
      <c r="C18" s="93">
        <v>10</v>
      </c>
      <c r="D18" s="93" t="str">
        <f>IF(Centralizator!$U18=$A$1,Centralizator!A18,"")</f>
        <v/>
      </c>
      <c r="E18" s="93" t="str">
        <f>IF(Centralizator!$U18=$A$1,Centralizator!B18,"")</f>
        <v/>
      </c>
      <c r="F18" s="93" t="str">
        <f>IF(Centralizator!$U18=$A$1,Centralizator!C18,"")</f>
        <v/>
      </c>
      <c r="G18" s="100" t="str">
        <f>IF(Centralizator!$U18=$A$1,Centralizator!D18,"")</f>
        <v/>
      </c>
      <c r="H18" s="100" t="str">
        <f>IF(Centralizator!$U18=$A$1,Centralizator!E18,"")</f>
        <v/>
      </c>
      <c r="I18" s="100" t="str">
        <f>IF(Centralizator!$U18=$A$1,Centralizator!F18,"")</f>
        <v/>
      </c>
      <c r="J18" s="100" t="str">
        <f>IF(Centralizator!$U18=$A$1,Centralizator!G18,"")</f>
        <v/>
      </c>
      <c r="K18" s="100" t="str">
        <f>IF(Centralizator!$U18=$A$1,Centralizator!H18,"")</f>
        <v/>
      </c>
      <c r="L18" s="100" t="str">
        <f>IF(Centralizator!$U18=$A$1,Centralizator!J18,"")</f>
        <v/>
      </c>
      <c r="M18" s="100" t="str">
        <f>IF(Centralizator!$U18=$A$1,Centralizator!K18,"")</f>
        <v/>
      </c>
      <c r="N18" s="100" t="str">
        <f>IF(Centralizator!$U18=$A$1,Centralizator!L18,"")</f>
        <v/>
      </c>
      <c r="O18" s="94" t="str">
        <f>IF(Centralizator!$U18=$A$1,Centralizator!N18,"")</f>
        <v/>
      </c>
      <c r="P18" s="94" t="str">
        <f>IF(Centralizator!$U18=$A$1,Centralizator!O18,"")</f>
        <v/>
      </c>
      <c r="Q18" s="94" t="str">
        <f>IF(Centralizator!$U18=$A$1,Centralizator!P18,"")</f>
        <v/>
      </c>
      <c r="R18" s="94" t="str">
        <f>IF(Centralizator!$U18=$A$1,Centralizator!Q18,"")</f>
        <v/>
      </c>
      <c r="S18" s="94" t="str">
        <f>IF(Centralizator!$U18=$A$1,Centralizator!R18,"")</f>
        <v/>
      </c>
      <c r="T18" s="94" t="str">
        <f>IF(Centralizator!$U18=$A$1,Centralizator!S18,"")</f>
        <v/>
      </c>
      <c r="U18" s="94" t="str">
        <f>IF(Centralizator!$U18=$A$1,Centralizator!T18,"")</f>
        <v/>
      </c>
      <c r="V18" s="94" t="str">
        <f>IF(Centralizator!$U18=$A$1,Centralizator!U18,"")</f>
        <v/>
      </c>
      <c r="W18" s="94" t="str">
        <f>IF(Centralizator!$U18=$A$1,Centralizator!V18,"")</f>
        <v/>
      </c>
      <c r="X18" s="94" t="str">
        <f>IF(Centralizator!$U18=$A$1,Centralizator!W18,"")</f>
        <v/>
      </c>
      <c r="Y18" s="94" t="str">
        <f>IF(Centralizator!$U18=$A$1,Centralizator!X18,"")</f>
        <v/>
      </c>
      <c r="Z18" s="94" t="str">
        <f>IF(Centralizator!$U18=$A$1,Centralizator!Y18,"")</f>
        <v/>
      </c>
      <c r="AA18" s="94" t="str">
        <f>IF(Centralizator!$U18=$A$1,Centralizator!Z18,"")</f>
        <v/>
      </c>
      <c r="AB18" s="94" t="str">
        <f>IF(Centralizator!$U18=$A$1,Centralizator!AA18,"")</f>
        <v/>
      </c>
      <c r="AC18" s="94" t="str">
        <f>IF(Centralizator!$U18=$A$1,Centralizator!AB18,"")</f>
        <v/>
      </c>
    </row>
    <row r="19" spans="1:29" hidden="1" x14ac:dyDescent="0.2">
      <c r="A19" s="93">
        <f t="shared" si="0"/>
        <v>1</v>
      </c>
      <c r="B19" s="93">
        <f t="shared" si="1"/>
        <v>1</v>
      </c>
      <c r="C19" s="93">
        <v>11</v>
      </c>
      <c r="D19" s="93">
        <f>IF(Centralizator!$U19=$A$1,Centralizator!A19,"")</f>
        <v>1</v>
      </c>
      <c r="E19" s="93">
        <f>IF(Centralizator!$U19=$A$1,Centralizator!B19,"")</f>
        <v>2</v>
      </c>
      <c r="F19" s="93" t="str">
        <f>IF(Centralizator!$U19=$A$1,Centralizator!C19,"")</f>
        <v>Science of Materials 1</v>
      </c>
      <c r="G19" s="100">
        <f>IF(Centralizator!$U19=$A$1,Centralizator!D19,"")</f>
        <v>0</v>
      </c>
      <c r="H19" s="100">
        <f>IF(Centralizator!$U19=$A$1,Centralizator!E19,"")</f>
        <v>0</v>
      </c>
      <c r="I19" s="100" t="str">
        <f>IF(Centralizator!$U19=$A$1,Centralizator!F19,"")</f>
        <v>Prof.</v>
      </c>
      <c r="J19" s="100" t="str">
        <f>IF(Centralizator!$U19=$A$1,Centralizator!G19,"")</f>
        <v>dr.ing.</v>
      </c>
      <c r="K19" s="100" t="str">
        <f>IF(Centralizator!$U19=$A$1,Centralizator!H19,"")</f>
        <v>SERBAN Viorel</v>
      </c>
      <c r="L19" s="100" t="str">
        <f>IF(Centralizator!$U19=$A$1,Centralizator!J19,"")</f>
        <v>Asist.</v>
      </c>
      <c r="M19" s="100" t="str">
        <f>IF(Centralizator!$U19=$A$1,Centralizator!K19,"")</f>
        <v>dr.ing.</v>
      </c>
      <c r="N19" s="100" t="str">
        <f>IF(Centralizator!$U19=$A$1,Centralizator!L19,"")</f>
        <v>OPRIS Carmen</v>
      </c>
      <c r="O19" s="94" t="str">
        <f>IF(Centralizator!$U19=$A$1,Centralizator!N19,"")</f>
        <v>E</v>
      </c>
      <c r="P19" s="94">
        <f>IF(Centralizator!$U19=$A$1,Centralizator!O19,"")</f>
        <v>5</v>
      </c>
      <c r="Q19" s="94">
        <f>IF(Centralizator!$U19=$A$1,Centralizator!P19,"")</f>
        <v>28</v>
      </c>
      <c r="R19" s="94">
        <f>IF(Centralizator!$U19=$A$1,Centralizator!Q19,"")</f>
        <v>0</v>
      </c>
      <c r="S19" s="94">
        <f>IF(Centralizator!$U19=$A$1,Centralizator!R19,"")</f>
        <v>28</v>
      </c>
      <c r="T19" s="94">
        <f>IF(Centralizator!$U19=$A$1,Centralizator!S19,"")</f>
        <v>0</v>
      </c>
      <c r="U19" s="94">
        <f>IF(Centralizator!$U19=$A$1,Centralizator!T19,"")</f>
        <v>56</v>
      </c>
      <c r="V19" s="94" t="str">
        <f>IF(Centralizator!$U19=$A$1,Centralizator!U19,"")</f>
        <v>DD</v>
      </c>
      <c r="W19" s="94">
        <f>IF(Centralizator!$U19=$A$1,Centralizator!V19,"")</f>
        <v>56</v>
      </c>
      <c r="X19" s="94">
        <f>IF(Centralizator!$U19=$A$1,Centralizator!W19,"")</f>
        <v>28</v>
      </c>
      <c r="Y19" s="94">
        <f>IF(Centralizator!$U19=$A$1,Centralizator!X19,"")</f>
        <v>28</v>
      </c>
      <c r="Z19" s="94">
        <f>IF(Centralizator!$U19=$A$1,Centralizator!Y19,"")</f>
        <v>4</v>
      </c>
      <c r="AA19" s="94">
        <f>IF(Centralizator!$U19=$A$1,Centralizator!Z19,"")</f>
        <v>2</v>
      </c>
      <c r="AB19" s="94">
        <f>IF(Centralizator!$U19=$A$1,Centralizator!AA19,"")</f>
        <v>2</v>
      </c>
      <c r="AC19" s="94" t="str">
        <f>IF(Centralizator!$U19=$A$1,Centralizator!AB19,"")</f>
        <v>Oblig.</v>
      </c>
    </row>
    <row r="20" spans="1:29" hidden="1" x14ac:dyDescent="0.2">
      <c r="A20" s="93">
        <f t="shared" si="0"/>
        <v>2</v>
      </c>
      <c r="B20" s="93">
        <f t="shared" si="1"/>
        <v>2</v>
      </c>
      <c r="C20" s="93">
        <v>12</v>
      </c>
      <c r="D20" s="93">
        <f>IF(Centralizator!$U20=$A$1,Centralizator!A20,"")</f>
        <v>1</v>
      </c>
      <c r="E20" s="93">
        <f>IF(Centralizator!$U20=$A$1,Centralizator!B20,"")</f>
        <v>2</v>
      </c>
      <c r="F20" s="93" t="str">
        <f>IF(Centralizator!$U20=$A$1,Centralizator!C20,"")</f>
        <v>Fundaments of mechanical engineering</v>
      </c>
      <c r="G20" s="100">
        <f>IF(Centralizator!$U20=$A$1,Centralizator!D20,"")</f>
        <v>0</v>
      </c>
      <c r="H20" s="100">
        <f>IF(Centralizator!$U20=$A$1,Centralizator!E20,"")</f>
        <v>0</v>
      </c>
      <c r="I20" s="100" t="str">
        <f>IF(Centralizator!$U20=$A$1,Centralizator!F20,"")</f>
        <v>Prof.</v>
      </c>
      <c r="J20" s="100" t="str">
        <f>IF(Centralizator!$U20=$A$1,Centralizator!G20,"")</f>
        <v>dr.ing.</v>
      </c>
      <c r="K20" s="100" t="str">
        <f>IF(Centralizator!$U20=$A$1,Centralizator!H20,"")</f>
        <v>DRAGANESCU Gheorghe</v>
      </c>
      <c r="L20" s="100" t="str">
        <f>IF(Centralizator!$U20=$A$1,Centralizator!J20,"")</f>
        <v>Asist.</v>
      </c>
      <c r="M20" s="100" t="str">
        <f>IF(Centralizator!$U20=$A$1,Centralizator!K20,"")</f>
        <v>dr.ing.</v>
      </c>
      <c r="N20" s="100" t="str">
        <f>IF(Centralizator!$U20=$A$1,Centralizator!L20,"")</f>
        <v>MENYHARDT Karol</v>
      </c>
      <c r="O20" s="94" t="str">
        <f>IF(Centralizator!$U20=$A$1,Centralizator!N20,"")</f>
        <v>E</v>
      </c>
      <c r="P20" s="94">
        <f>IF(Centralizator!$U20=$A$1,Centralizator!O20,"")</f>
        <v>5</v>
      </c>
      <c r="Q20" s="94">
        <f>IF(Centralizator!$U20=$A$1,Centralizator!P20,"")</f>
        <v>42</v>
      </c>
      <c r="R20" s="94">
        <f>IF(Centralizator!$U20=$A$1,Centralizator!Q20,"")</f>
        <v>28</v>
      </c>
      <c r="S20" s="94">
        <f>IF(Centralizator!$U20=$A$1,Centralizator!R20,"")</f>
        <v>0</v>
      </c>
      <c r="T20" s="94">
        <f>IF(Centralizator!$U20=$A$1,Centralizator!S20,"")</f>
        <v>0</v>
      </c>
      <c r="U20" s="94">
        <f>IF(Centralizator!$U20=$A$1,Centralizator!T20,"")</f>
        <v>70</v>
      </c>
      <c r="V20" s="94" t="str">
        <f>IF(Centralizator!$U20=$A$1,Centralizator!U20,"")</f>
        <v>DD</v>
      </c>
      <c r="W20" s="94">
        <f>IF(Centralizator!$U20=$A$1,Centralizator!V20,"")</f>
        <v>70</v>
      </c>
      <c r="X20" s="94">
        <f>IF(Centralizator!$U20=$A$1,Centralizator!W20,"")</f>
        <v>42</v>
      </c>
      <c r="Y20" s="94">
        <f>IF(Centralizator!$U20=$A$1,Centralizator!X20,"")</f>
        <v>28</v>
      </c>
      <c r="Z20" s="94">
        <f>IF(Centralizator!$U20=$A$1,Centralizator!Y20,"")</f>
        <v>5</v>
      </c>
      <c r="AA20" s="94">
        <f>IF(Centralizator!$U20=$A$1,Centralizator!Z20,"")</f>
        <v>3</v>
      </c>
      <c r="AB20" s="94">
        <f>IF(Centralizator!$U20=$A$1,Centralizator!AA20,"")</f>
        <v>2</v>
      </c>
      <c r="AC20" s="94" t="str">
        <f>IF(Centralizator!$U20=$A$1,Centralizator!AB20,"")</f>
        <v>Oblig.</v>
      </c>
    </row>
    <row r="21" spans="1:29" hidden="1" x14ac:dyDescent="0.2">
      <c r="A21" s="93" t="str">
        <f t="shared" si="0"/>
        <v/>
      </c>
      <c r="B21" s="93">
        <f t="shared" si="1"/>
        <v>2</v>
      </c>
      <c r="C21" s="93">
        <v>13</v>
      </c>
      <c r="D21" s="93" t="str">
        <f>IF(Centralizator!$U21=$A$1,Centralizator!A21,"")</f>
        <v/>
      </c>
      <c r="E21" s="93" t="str">
        <f>IF(Centralizator!$U21=$A$1,Centralizator!B21,"")</f>
        <v/>
      </c>
      <c r="F21" s="93" t="str">
        <f>IF(Centralizator!$U21=$A$1,Centralizator!C21,"")</f>
        <v/>
      </c>
      <c r="G21" s="100" t="str">
        <f>IF(Centralizator!$U21=$A$1,Centralizator!D21,"")</f>
        <v/>
      </c>
      <c r="H21" s="100" t="str">
        <f>IF(Centralizator!$U21=$A$1,Centralizator!E21,"")</f>
        <v/>
      </c>
      <c r="I21" s="100" t="str">
        <f>IF(Centralizator!$U21=$A$1,Centralizator!F21,"")</f>
        <v/>
      </c>
      <c r="J21" s="100" t="str">
        <f>IF(Centralizator!$U21=$A$1,Centralizator!G21,"")</f>
        <v/>
      </c>
      <c r="K21" s="100" t="str">
        <f>IF(Centralizator!$U21=$A$1,Centralizator!H21,"")</f>
        <v/>
      </c>
      <c r="L21" s="100" t="str">
        <f>IF(Centralizator!$U21=$A$1,Centralizator!J21,"")</f>
        <v/>
      </c>
      <c r="M21" s="100" t="str">
        <f>IF(Centralizator!$U21=$A$1,Centralizator!K21,"")</f>
        <v/>
      </c>
      <c r="N21" s="100" t="str">
        <f>IF(Centralizator!$U21=$A$1,Centralizator!L21,"")</f>
        <v/>
      </c>
      <c r="O21" s="94" t="str">
        <f>IF(Centralizator!$U21=$A$1,Centralizator!N21,"")</f>
        <v/>
      </c>
      <c r="P21" s="94" t="str">
        <f>IF(Centralizator!$U21=$A$1,Centralizator!O21,"")</f>
        <v/>
      </c>
      <c r="Q21" s="94" t="str">
        <f>IF(Centralizator!$U21=$A$1,Centralizator!P21,"")</f>
        <v/>
      </c>
      <c r="R21" s="94" t="str">
        <f>IF(Centralizator!$U21=$A$1,Centralizator!Q21,"")</f>
        <v/>
      </c>
      <c r="S21" s="94" t="str">
        <f>IF(Centralizator!$U21=$A$1,Centralizator!R21,"")</f>
        <v/>
      </c>
      <c r="T21" s="94" t="str">
        <f>IF(Centralizator!$U21=$A$1,Centralizator!S21,"")</f>
        <v/>
      </c>
      <c r="U21" s="94" t="str">
        <f>IF(Centralizator!$U21=$A$1,Centralizator!T21,"")</f>
        <v/>
      </c>
      <c r="V21" s="94" t="str">
        <f>IF(Centralizator!$U21=$A$1,Centralizator!U21,"")</f>
        <v/>
      </c>
      <c r="W21" s="94" t="str">
        <f>IF(Centralizator!$U21=$A$1,Centralizator!V21,"")</f>
        <v/>
      </c>
      <c r="X21" s="94" t="str">
        <f>IF(Centralizator!$U21=$A$1,Centralizator!W21,"")</f>
        <v/>
      </c>
      <c r="Y21" s="94" t="str">
        <f>IF(Centralizator!$U21=$A$1,Centralizator!X21,"")</f>
        <v/>
      </c>
      <c r="Z21" s="94" t="str">
        <f>IF(Centralizator!$U21=$A$1,Centralizator!Y21,"")</f>
        <v/>
      </c>
      <c r="AA21" s="94" t="str">
        <f>IF(Centralizator!$U21=$A$1,Centralizator!Z21,"")</f>
        <v/>
      </c>
      <c r="AB21" s="94" t="str">
        <f>IF(Centralizator!$U21=$A$1,Centralizator!AA21,"")</f>
        <v/>
      </c>
      <c r="AC21" s="94" t="str">
        <f>IF(Centralizator!$U21=$A$1,Centralizator!AB21,"")</f>
        <v/>
      </c>
    </row>
    <row r="22" spans="1:29" hidden="1" x14ac:dyDescent="0.2">
      <c r="A22" s="93">
        <f t="shared" si="0"/>
        <v>3</v>
      </c>
      <c r="B22" s="93">
        <f t="shared" si="1"/>
        <v>3</v>
      </c>
      <c r="C22" s="93">
        <v>14</v>
      </c>
      <c r="D22" s="93">
        <f>IF(Centralizator!$U22=$A$1,Centralizator!A22,"")</f>
        <v>1</v>
      </c>
      <c r="E22" s="93">
        <f>IF(Centralizator!$U22=$A$1,Centralizator!B22,"")</f>
        <v>2</v>
      </c>
      <c r="F22" s="93" t="str">
        <f>IF(Centralizator!$U22=$A$1,Centralizator!C22,"")</f>
        <v xml:space="preserve">Material Technology </v>
      </c>
      <c r="G22" s="100">
        <f>IF(Centralizator!$U22=$A$1,Centralizator!D22,"")</f>
        <v>0</v>
      </c>
      <c r="H22" s="100">
        <f>IF(Centralizator!$U22=$A$1,Centralizator!E22,"")</f>
        <v>0</v>
      </c>
      <c r="I22" s="100" t="str">
        <f>IF(Centralizator!$U22=$A$1,Centralizator!F22,"")</f>
        <v>S.L.</v>
      </c>
      <c r="J22" s="100" t="str">
        <f>IF(Centralizator!$U22=$A$1,Centralizator!G22,"")</f>
        <v>dr.ing.</v>
      </c>
      <c r="K22" s="100" t="str">
        <f>IF(Centralizator!$U22=$A$1,Centralizator!H22,"")</f>
        <v>OLARIU Mirecea</v>
      </c>
      <c r="L22" s="100" t="str">
        <f>IF(Centralizator!$U22=$A$1,Centralizator!J22,"")</f>
        <v>S.L.</v>
      </c>
      <c r="M22" s="100" t="str">
        <f>IF(Centralizator!$U22=$A$1,Centralizator!K22,"")</f>
        <v>dr.ing.</v>
      </c>
      <c r="N22" s="100" t="str">
        <f>IF(Centralizator!$U22=$A$1,Centralizator!L22,"")</f>
        <v>MALAIMARE Gabriel</v>
      </c>
      <c r="O22" s="94" t="str">
        <f>IF(Centralizator!$U22=$A$1,Centralizator!N22,"")</f>
        <v>E</v>
      </c>
      <c r="P22" s="94">
        <f>IF(Centralizator!$U22=$A$1,Centralizator!O22,"")</f>
        <v>5</v>
      </c>
      <c r="Q22" s="94">
        <f>IF(Centralizator!$U22=$A$1,Centralizator!P22,"")</f>
        <v>35</v>
      </c>
      <c r="R22" s="94">
        <f>IF(Centralizator!$U22=$A$1,Centralizator!Q22,"")</f>
        <v>0</v>
      </c>
      <c r="S22" s="94">
        <f>IF(Centralizator!$U22=$A$1,Centralizator!R22,"")</f>
        <v>28</v>
      </c>
      <c r="T22" s="94">
        <f>IF(Centralizator!$U22=$A$1,Centralizator!S22,"")</f>
        <v>0</v>
      </c>
      <c r="U22" s="94">
        <f>IF(Centralizator!$U22=$A$1,Centralizator!T22,"")</f>
        <v>63</v>
      </c>
      <c r="V22" s="94" t="str">
        <f>IF(Centralizator!$U22=$A$1,Centralizator!U22,"")</f>
        <v>DD</v>
      </c>
      <c r="W22" s="94">
        <f>IF(Centralizator!$U22=$A$1,Centralizator!V22,"")</f>
        <v>63</v>
      </c>
      <c r="X22" s="94">
        <f>IF(Centralizator!$U22=$A$1,Centralizator!W22,"")</f>
        <v>35</v>
      </c>
      <c r="Y22" s="94">
        <f>IF(Centralizator!$U22=$A$1,Centralizator!X22,"")</f>
        <v>28</v>
      </c>
      <c r="Z22" s="94">
        <f>IF(Centralizator!$U22=$A$1,Centralizator!Y22,"")</f>
        <v>4.5</v>
      </c>
      <c r="AA22" s="94">
        <f>IF(Centralizator!$U22=$A$1,Centralizator!Z22,"")</f>
        <v>2.5</v>
      </c>
      <c r="AB22" s="94">
        <f>IF(Centralizator!$U22=$A$1,Centralizator!AA22,"")</f>
        <v>2</v>
      </c>
      <c r="AC22" s="94" t="str">
        <f>IF(Centralizator!$U22=$A$1,Centralizator!AB22,"")</f>
        <v>Oblig.</v>
      </c>
    </row>
    <row r="23" spans="1:29" hidden="1" x14ac:dyDescent="0.2">
      <c r="A23" s="93" t="str">
        <f t="shared" si="0"/>
        <v/>
      </c>
      <c r="B23" s="93">
        <f t="shared" si="1"/>
        <v>3</v>
      </c>
      <c r="C23" s="93">
        <v>15</v>
      </c>
      <c r="D23" s="93" t="str">
        <f>IF(Centralizator!$U23=$A$1,Centralizator!A23,"")</f>
        <v/>
      </c>
      <c r="E23" s="93" t="str">
        <f>IF(Centralizator!$U23=$A$1,Centralizator!B23,"")</f>
        <v/>
      </c>
      <c r="F23" s="93" t="str">
        <f>IF(Centralizator!$U23=$A$1,Centralizator!C23,"")</f>
        <v/>
      </c>
      <c r="G23" s="100" t="str">
        <f>IF(Centralizator!$U23=$A$1,Centralizator!D23,"")</f>
        <v/>
      </c>
      <c r="H23" s="100" t="str">
        <f>IF(Centralizator!$U23=$A$1,Centralizator!E23,"")</f>
        <v/>
      </c>
      <c r="I23" s="100" t="str">
        <f>IF(Centralizator!$U23=$A$1,Centralizator!F23,"")</f>
        <v/>
      </c>
      <c r="J23" s="100" t="str">
        <f>IF(Centralizator!$U23=$A$1,Centralizator!G23,"")</f>
        <v/>
      </c>
      <c r="K23" s="100" t="str">
        <f>IF(Centralizator!$U23=$A$1,Centralizator!H23,"")</f>
        <v/>
      </c>
      <c r="L23" s="100" t="str">
        <f>IF(Centralizator!$U23=$A$1,Centralizator!J23,"")</f>
        <v/>
      </c>
      <c r="M23" s="100" t="str">
        <f>IF(Centralizator!$U23=$A$1,Centralizator!K23,"")</f>
        <v/>
      </c>
      <c r="N23" s="100" t="str">
        <f>IF(Centralizator!$U23=$A$1,Centralizator!L23,"")</f>
        <v/>
      </c>
      <c r="O23" s="94" t="str">
        <f>IF(Centralizator!$U23=$A$1,Centralizator!N23,"")</f>
        <v/>
      </c>
      <c r="P23" s="94" t="str">
        <f>IF(Centralizator!$U23=$A$1,Centralizator!O23,"")</f>
        <v/>
      </c>
      <c r="Q23" s="94" t="str">
        <f>IF(Centralizator!$U23=$A$1,Centralizator!P23,"")</f>
        <v/>
      </c>
      <c r="R23" s="94" t="str">
        <f>IF(Centralizator!$U23=$A$1,Centralizator!Q23,"")</f>
        <v/>
      </c>
      <c r="S23" s="94" t="str">
        <f>IF(Centralizator!$U23=$A$1,Centralizator!R23,"")</f>
        <v/>
      </c>
      <c r="T23" s="94" t="str">
        <f>IF(Centralizator!$U23=$A$1,Centralizator!S23,"")</f>
        <v/>
      </c>
      <c r="U23" s="94" t="str">
        <f>IF(Centralizator!$U23=$A$1,Centralizator!T23,"")</f>
        <v/>
      </c>
      <c r="V23" s="94" t="str">
        <f>IF(Centralizator!$U23=$A$1,Centralizator!U23,"")</f>
        <v/>
      </c>
      <c r="W23" s="94" t="str">
        <f>IF(Centralizator!$U23=$A$1,Centralizator!V23,"")</f>
        <v/>
      </c>
      <c r="X23" s="94" t="str">
        <f>IF(Centralizator!$U23=$A$1,Centralizator!W23,"")</f>
        <v/>
      </c>
      <c r="Y23" s="94" t="str">
        <f>IF(Centralizator!$U23=$A$1,Centralizator!X23,"")</f>
        <v/>
      </c>
      <c r="Z23" s="94" t="str">
        <f>IF(Centralizator!$U23=$A$1,Centralizator!Y23,"")</f>
        <v/>
      </c>
      <c r="AA23" s="94" t="str">
        <f>IF(Centralizator!$U23=$A$1,Centralizator!Z23,"")</f>
        <v/>
      </c>
      <c r="AB23" s="94" t="str">
        <f>IF(Centralizator!$U23=$A$1,Centralizator!AA23,"")</f>
        <v/>
      </c>
      <c r="AC23" s="94" t="str">
        <f>IF(Centralizator!$U23=$A$1,Centralizator!AB23,"")</f>
        <v/>
      </c>
    </row>
    <row r="24" spans="1:29" hidden="1" x14ac:dyDescent="0.2">
      <c r="A24" s="93" t="str">
        <f t="shared" si="0"/>
        <v/>
      </c>
      <c r="B24" s="93">
        <f t="shared" si="1"/>
        <v>3</v>
      </c>
      <c r="C24" s="93">
        <v>16</v>
      </c>
      <c r="D24" s="93" t="str">
        <f>IF(Centralizator!$U24=$A$1,Centralizator!A24,"")</f>
        <v/>
      </c>
      <c r="E24" s="93" t="str">
        <f>IF(Centralizator!$U24=$A$1,Centralizator!B24,"")</f>
        <v/>
      </c>
      <c r="F24" s="93" t="str">
        <f>IF(Centralizator!$U24=$A$1,Centralizator!C24,"")</f>
        <v/>
      </c>
      <c r="G24" s="100" t="str">
        <f>IF(Centralizator!$U24=$A$1,Centralizator!D24,"")</f>
        <v/>
      </c>
      <c r="H24" s="100" t="str">
        <f>IF(Centralizator!$U24=$A$1,Centralizator!E24,"")</f>
        <v/>
      </c>
      <c r="I24" s="100" t="str">
        <f>IF(Centralizator!$U24=$A$1,Centralizator!F24,"")</f>
        <v/>
      </c>
      <c r="J24" s="100" t="str">
        <f>IF(Centralizator!$U24=$A$1,Centralizator!G24,"")</f>
        <v/>
      </c>
      <c r="K24" s="100" t="str">
        <f>IF(Centralizator!$U24=$A$1,Centralizator!H24,"")</f>
        <v/>
      </c>
      <c r="L24" s="100" t="str">
        <f>IF(Centralizator!$U24=$A$1,Centralizator!J24,"")</f>
        <v/>
      </c>
      <c r="M24" s="100" t="str">
        <f>IF(Centralizator!$U24=$A$1,Centralizator!K24,"")</f>
        <v/>
      </c>
      <c r="N24" s="100" t="str">
        <f>IF(Centralizator!$U24=$A$1,Centralizator!L24,"")</f>
        <v/>
      </c>
      <c r="O24" s="94" t="str">
        <f>IF(Centralizator!$U24=$A$1,Centralizator!N24,"")</f>
        <v/>
      </c>
      <c r="P24" s="94" t="str">
        <f>IF(Centralizator!$U24=$A$1,Centralizator!O24,"")</f>
        <v/>
      </c>
      <c r="Q24" s="94" t="str">
        <f>IF(Centralizator!$U24=$A$1,Centralizator!P24,"")</f>
        <v/>
      </c>
      <c r="R24" s="94" t="str">
        <f>IF(Centralizator!$U24=$A$1,Centralizator!Q24,"")</f>
        <v/>
      </c>
      <c r="S24" s="94" t="str">
        <f>IF(Centralizator!$U24=$A$1,Centralizator!R24,"")</f>
        <v/>
      </c>
      <c r="T24" s="94" t="str">
        <f>IF(Centralizator!$U24=$A$1,Centralizator!S24,"")</f>
        <v/>
      </c>
      <c r="U24" s="94" t="str">
        <f>IF(Centralizator!$U24=$A$1,Centralizator!T24,"")</f>
        <v/>
      </c>
      <c r="V24" s="94" t="str">
        <f>IF(Centralizator!$U24=$A$1,Centralizator!U24,"")</f>
        <v/>
      </c>
      <c r="W24" s="94" t="str">
        <f>IF(Centralizator!$U24=$A$1,Centralizator!V24,"")</f>
        <v/>
      </c>
      <c r="X24" s="94" t="str">
        <f>IF(Centralizator!$U24=$A$1,Centralizator!W24,"")</f>
        <v/>
      </c>
      <c r="Y24" s="94" t="str">
        <f>IF(Centralizator!$U24=$A$1,Centralizator!X24,"")</f>
        <v/>
      </c>
      <c r="Z24" s="94" t="str">
        <f>IF(Centralizator!$U24=$A$1,Centralizator!Y24,"")</f>
        <v/>
      </c>
      <c r="AA24" s="94" t="str">
        <f>IF(Centralizator!$U24=$A$1,Centralizator!Z24,"")</f>
        <v/>
      </c>
      <c r="AB24" s="94" t="str">
        <f>IF(Centralizator!$U24=$A$1,Centralizator!AA24,"")</f>
        <v/>
      </c>
      <c r="AC24" s="94" t="str">
        <f>IF(Centralizator!$U24=$A$1,Centralizator!AB24,"")</f>
        <v/>
      </c>
    </row>
    <row r="25" spans="1:29" hidden="1" x14ac:dyDescent="0.2">
      <c r="A25" s="93" t="str">
        <f t="shared" si="0"/>
        <v/>
      </c>
      <c r="B25" s="93">
        <f t="shared" si="1"/>
        <v>3</v>
      </c>
      <c r="C25" s="93">
        <v>17</v>
      </c>
      <c r="D25" s="93" t="str">
        <f>IF(Centralizator!$U25=$A$1,Centralizator!A25,"")</f>
        <v/>
      </c>
      <c r="E25" s="93" t="str">
        <f>IF(Centralizator!$U25=$A$1,Centralizator!B25,"")</f>
        <v/>
      </c>
      <c r="F25" s="93" t="str">
        <f>IF(Centralizator!$U25=$A$1,Centralizator!C25,"")</f>
        <v/>
      </c>
      <c r="G25" s="100" t="str">
        <f>IF(Centralizator!$U25=$A$1,Centralizator!D25,"")</f>
        <v/>
      </c>
      <c r="H25" s="100" t="str">
        <f>IF(Centralizator!$U25=$A$1,Centralizator!E25,"")</f>
        <v/>
      </c>
      <c r="I25" s="100" t="str">
        <f>IF(Centralizator!$U25=$A$1,Centralizator!F25,"")</f>
        <v/>
      </c>
      <c r="J25" s="100" t="str">
        <f>IF(Centralizator!$U25=$A$1,Centralizator!G25,"")</f>
        <v/>
      </c>
      <c r="K25" s="100" t="str">
        <f>IF(Centralizator!$U25=$A$1,Centralizator!H25,"")</f>
        <v/>
      </c>
      <c r="L25" s="100" t="str">
        <f>IF(Centralizator!$U25=$A$1,Centralizator!J25,"")</f>
        <v/>
      </c>
      <c r="M25" s="100" t="str">
        <f>IF(Centralizator!$U25=$A$1,Centralizator!K25,"")</f>
        <v/>
      </c>
      <c r="N25" s="100" t="str">
        <f>IF(Centralizator!$U25=$A$1,Centralizator!L25,"")</f>
        <v/>
      </c>
      <c r="O25" s="94" t="str">
        <f>IF(Centralizator!$U25=$A$1,Centralizator!N25,"")</f>
        <v/>
      </c>
      <c r="P25" s="94" t="str">
        <f>IF(Centralizator!$U25=$A$1,Centralizator!O25,"")</f>
        <v/>
      </c>
      <c r="Q25" s="94" t="str">
        <f>IF(Centralizator!$U25=$A$1,Centralizator!P25,"")</f>
        <v/>
      </c>
      <c r="R25" s="94" t="str">
        <f>IF(Centralizator!$U25=$A$1,Centralizator!Q25,"")</f>
        <v/>
      </c>
      <c r="S25" s="94" t="str">
        <f>IF(Centralizator!$U25=$A$1,Centralizator!R25,"")</f>
        <v/>
      </c>
      <c r="T25" s="94" t="str">
        <f>IF(Centralizator!$U25=$A$1,Centralizator!S25,"")</f>
        <v/>
      </c>
      <c r="U25" s="94" t="str">
        <f>IF(Centralizator!$U25=$A$1,Centralizator!T25,"")</f>
        <v/>
      </c>
      <c r="V25" s="94" t="str">
        <f>IF(Centralizator!$U25=$A$1,Centralizator!U25,"")</f>
        <v/>
      </c>
      <c r="W25" s="94" t="str">
        <f>IF(Centralizator!$U25=$A$1,Centralizator!V25,"")</f>
        <v/>
      </c>
      <c r="X25" s="94" t="str">
        <f>IF(Centralizator!$U25=$A$1,Centralizator!W25,"")</f>
        <v/>
      </c>
      <c r="Y25" s="94" t="str">
        <f>IF(Centralizator!$U25=$A$1,Centralizator!X25,"")</f>
        <v/>
      </c>
      <c r="Z25" s="94" t="str">
        <f>IF(Centralizator!$U25=$A$1,Centralizator!Y25,"")</f>
        <v/>
      </c>
      <c r="AA25" s="94" t="str">
        <f>IF(Centralizator!$U25=$A$1,Centralizator!Z25,"")</f>
        <v/>
      </c>
      <c r="AB25" s="94" t="str">
        <f>IF(Centralizator!$U25=$A$1,Centralizator!AA25,"")</f>
        <v/>
      </c>
      <c r="AC25" s="94" t="str">
        <f>IF(Centralizator!$U25=$A$1,Centralizator!AB25,"")</f>
        <v/>
      </c>
    </row>
    <row r="26" spans="1:29" hidden="1" x14ac:dyDescent="0.2">
      <c r="A26" s="93" t="str">
        <f t="shared" si="0"/>
        <v/>
      </c>
      <c r="B26" s="93">
        <f t="shared" si="1"/>
        <v>3</v>
      </c>
      <c r="C26" s="93">
        <v>18</v>
      </c>
      <c r="D26" s="93" t="str">
        <f>IF(Centralizator!$U26=$A$1,Centralizator!A26,"")</f>
        <v/>
      </c>
      <c r="E26" s="93" t="str">
        <f>IF(Centralizator!$U26=$A$1,Centralizator!B26,"")</f>
        <v/>
      </c>
      <c r="F26" s="93" t="str">
        <f>IF(Centralizator!$U26=$A$1,Centralizator!C26,"")</f>
        <v/>
      </c>
      <c r="G26" s="100" t="str">
        <f>IF(Centralizator!$U26=$A$1,Centralizator!D26,"")</f>
        <v/>
      </c>
      <c r="H26" s="100" t="str">
        <f>IF(Centralizator!$U26=$A$1,Centralizator!E26,"")</f>
        <v/>
      </c>
      <c r="I26" s="100" t="str">
        <f>IF(Centralizator!$U26=$A$1,Centralizator!F26,"")</f>
        <v/>
      </c>
      <c r="J26" s="100" t="str">
        <f>IF(Centralizator!$U26=$A$1,Centralizator!G26,"")</f>
        <v/>
      </c>
      <c r="K26" s="100" t="str">
        <f>IF(Centralizator!$U26=$A$1,Centralizator!H26,"")</f>
        <v/>
      </c>
      <c r="L26" s="100" t="str">
        <f>IF(Centralizator!$U26=$A$1,Centralizator!J26,"")</f>
        <v/>
      </c>
      <c r="M26" s="100" t="str">
        <f>IF(Centralizator!$U26=$A$1,Centralizator!K26,"")</f>
        <v/>
      </c>
      <c r="N26" s="100" t="str">
        <f>IF(Centralizator!$U26=$A$1,Centralizator!L26,"")</f>
        <v/>
      </c>
      <c r="O26" s="94" t="str">
        <f>IF(Centralizator!$U26=$A$1,Centralizator!N26,"")</f>
        <v/>
      </c>
      <c r="P26" s="94" t="str">
        <f>IF(Centralizator!$U26=$A$1,Centralizator!O26,"")</f>
        <v/>
      </c>
      <c r="Q26" s="94" t="str">
        <f>IF(Centralizator!$U26=$A$1,Centralizator!P26,"")</f>
        <v/>
      </c>
      <c r="R26" s="94" t="str">
        <f>IF(Centralizator!$U26=$A$1,Centralizator!Q26,"")</f>
        <v/>
      </c>
      <c r="S26" s="94" t="str">
        <f>IF(Centralizator!$U26=$A$1,Centralizator!R26,"")</f>
        <v/>
      </c>
      <c r="T26" s="94" t="str">
        <f>IF(Centralizator!$U26=$A$1,Centralizator!S26,"")</f>
        <v/>
      </c>
      <c r="U26" s="94" t="str">
        <f>IF(Centralizator!$U26=$A$1,Centralizator!T26,"")</f>
        <v/>
      </c>
      <c r="V26" s="94" t="str">
        <f>IF(Centralizator!$U26=$A$1,Centralizator!U26,"")</f>
        <v/>
      </c>
      <c r="W26" s="94" t="str">
        <f>IF(Centralizator!$U26=$A$1,Centralizator!V26,"")</f>
        <v/>
      </c>
      <c r="X26" s="94" t="str">
        <f>IF(Centralizator!$U26=$A$1,Centralizator!W26,"")</f>
        <v/>
      </c>
      <c r="Y26" s="94" t="str">
        <f>IF(Centralizator!$U26=$A$1,Centralizator!X26,"")</f>
        <v/>
      </c>
      <c r="Z26" s="94" t="str">
        <f>IF(Centralizator!$U26=$A$1,Centralizator!Y26,"")</f>
        <v/>
      </c>
      <c r="AA26" s="94" t="str">
        <f>IF(Centralizator!$U26=$A$1,Centralizator!Z26,"")</f>
        <v/>
      </c>
      <c r="AB26" s="94" t="str">
        <f>IF(Centralizator!$U26=$A$1,Centralizator!AA26,"")</f>
        <v/>
      </c>
      <c r="AC26" s="94" t="str">
        <f>IF(Centralizator!$U26=$A$1,Centralizator!AB26,"")</f>
        <v/>
      </c>
    </row>
    <row r="27" spans="1:29" hidden="1" x14ac:dyDescent="0.2">
      <c r="A27" s="93">
        <f t="shared" si="0"/>
        <v>4</v>
      </c>
      <c r="B27" s="93">
        <f t="shared" si="1"/>
        <v>4</v>
      </c>
      <c r="C27" s="93">
        <v>19</v>
      </c>
      <c r="D27" s="93">
        <f>IF(Centralizator!$U27=$A$1,Centralizator!A27,"")</f>
        <v>2</v>
      </c>
      <c r="E27" s="93">
        <f>IF(Centralizator!$U27=$A$1,Centralizator!B27,"")</f>
        <v>3</v>
      </c>
      <c r="F27" s="93" t="str">
        <f>IF(Centralizator!$U27=$A$1,Centralizator!C27,"")</f>
        <v>Fundaments of electrical and electronic engineering</v>
      </c>
      <c r="G27" s="100">
        <f>IF(Centralizator!$U27=$A$1,Centralizator!D27,"")</f>
        <v>0</v>
      </c>
      <c r="H27" s="100">
        <f>IF(Centralizator!$U27=$A$1,Centralizator!E27,"")</f>
        <v>0</v>
      </c>
      <c r="I27" s="100" t="str">
        <f>IF(Centralizator!$U27=$A$1,Centralizator!F27,"")</f>
        <v>Prof.</v>
      </c>
      <c r="J27" s="100" t="str">
        <f>IF(Centralizator!$U27=$A$1,Centralizator!G27,"")</f>
        <v>dr.ing.</v>
      </c>
      <c r="K27" s="100" t="str">
        <f>IF(Centralizator!$U27=$A$1,Centralizator!H27,"")</f>
        <v xml:space="preserve">TITIHAZAN Mariana </v>
      </c>
      <c r="L27" s="100" t="str">
        <f>IF(Centralizator!$U27=$A$1,Centralizator!J27,"")</f>
        <v>Prof.</v>
      </c>
      <c r="M27" s="100" t="str">
        <f>IF(Centralizator!$U27=$A$1,Centralizator!K27,"")</f>
        <v>dr.ing.</v>
      </c>
      <c r="N27" s="100" t="str">
        <f>IF(Centralizator!$U27=$A$1,Centralizator!L27,"")</f>
        <v>ISAR Dorina</v>
      </c>
      <c r="O27" s="94" t="str">
        <f>IF(Centralizator!$U27=$A$1,Centralizator!N27,"")</f>
        <v>E</v>
      </c>
      <c r="P27" s="94">
        <f>IF(Centralizator!$U27=$A$1,Centralizator!O27,"")</f>
        <v>5</v>
      </c>
      <c r="Q27" s="94">
        <f>IF(Centralizator!$U27=$A$1,Centralizator!P27,"")</f>
        <v>42</v>
      </c>
      <c r="R27" s="94">
        <f>IF(Centralizator!$U27=$A$1,Centralizator!Q27,"")</f>
        <v>0</v>
      </c>
      <c r="S27" s="94">
        <f>IF(Centralizator!$U27=$A$1,Centralizator!R27,"")</f>
        <v>28</v>
      </c>
      <c r="T27" s="94">
        <f>IF(Centralizator!$U27=$A$1,Centralizator!S27,"")</f>
        <v>0</v>
      </c>
      <c r="U27" s="94">
        <f>IF(Centralizator!$U27=$A$1,Centralizator!T27,"")</f>
        <v>70</v>
      </c>
      <c r="V27" s="94" t="str">
        <f>IF(Centralizator!$U27=$A$1,Centralizator!U27,"")</f>
        <v>DD</v>
      </c>
      <c r="W27" s="94">
        <f>IF(Centralizator!$U27=$A$1,Centralizator!V27,"")</f>
        <v>70</v>
      </c>
      <c r="X27" s="94">
        <f>IF(Centralizator!$U27=$A$1,Centralizator!W27,"")</f>
        <v>42</v>
      </c>
      <c r="Y27" s="94">
        <f>IF(Centralizator!$U27=$A$1,Centralizator!X27,"")</f>
        <v>28</v>
      </c>
      <c r="Z27" s="94">
        <f>IF(Centralizator!$U27=$A$1,Centralizator!Y27,"")</f>
        <v>5</v>
      </c>
      <c r="AA27" s="94">
        <f>IF(Centralizator!$U27=$A$1,Centralizator!Z27,"")</f>
        <v>3</v>
      </c>
      <c r="AB27" s="94">
        <f>IF(Centralizator!$U27=$A$1,Centralizator!AA27,"")</f>
        <v>2</v>
      </c>
      <c r="AC27" s="94" t="str">
        <f>IF(Centralizator!$U27=$A$1,Centralizator!AB27,"")</f>
        <v>Oblig.</v>
      </c>
    </row>
    <row r="28" spans="1:29" hidden="1" x14ac:dyDescent="0.2">
      <c r="A28" s="93" t="str">
        <f t="shared" si="0"/>
        <v/>
      </c>
      <c r="B28" s="93">
        <f t="shared" si="1"/>
        <v>4</v>
      </c>
      <c r="C28" s="93">
        <v>20</v>
      </c>
      <c r="D28" s="93" t="str">
        <f>IF(Centralizator!$U28=$A$1,Centralizator!A28,"")</f>
        <v/>
      </c>
      <c r="E28" s="93" t="str">
        <f>IF(Centralizator!$U28=$A$1,Centralizator!B28,"")</f>
        <v/>
      </c>
      <c r="F28" s="93" t="str">
        <f>IF(Centralizator!$U28=$A$1,Centralizator!C28,"")</f>
        <v/>
      </c>
      <c r="G28" s="100" t="str">
        <f>IF(Centralizator!$U28=$A$1,Centralizator!D28,"")</f>
        <v/>
      </c>
      <c r="H28" s="100" t="str">
        <f>IF(Centralizator!$U28=$A$1,Centralizator!E28,"")</f>
        <v/>
      </c>
      <c r="I28" s="100" t="str">
        <f>IF(Centralizator!$U28=$A$1,Centralizator!F28,"")</f>
        <v/>
      </c>
      <c r="J28" s="100" t="str">
        <f>IF(Centralizator!$U28=$A$1,Centralizator!G28,"")</f>
        <v/>
      </c>
      <c r="K28" s="100" t="str">
        <f>IF(Centralizator!$U28=$A$1,Centralizator!H28,"")</f>
        <v/>
      </c>
      <c r="L28" s="100" t="str">
        <f>IF(Centralizator!$U28=$A$1,Centralizator!J28,"")</f>
        <v/>
      </c>
      <c r="M28" s="100" t="str">
        <f>IF(Centralizator!$U28=$A$1,Centralizator!K28,"")</f>
        <v/>
      </c>
      <c r="N28" s="100" t="str">
        <f>IF(Centralizator!$U28=$A$1,Centralizator!L28,"")</f>
        <v/>
      </c>
      <c r="O28" s="94" t="str">
        <f>IF(Centralizator!$U28=$A$1,Centralizator!N28,"")</f>
        <v/>
      </c>
      <c r="P28" s="94" t="str">
        <f>IF(Centralizator!$U28=$A$1,Centralizator!O28,"")</f>
        <v/>
      </c>
      <c r="Q28" s="94" t="str">
        <f>IF(Centralizator!$U28=$A$1,Centralizator!P28,"")</f>
        <v/>
      </c>
      <c r="R28" s="94" t="str">
        <f>IF(Centralizator!$U28=$A$1,Centralizator!Q28,"")</f>
        <v/>
      </c>
      <c r="S28" s="94" t="str">
        <f>IF(Centralizator!$U28=$A$1,Centralizator!R28,"")</f>
        <v/>
      </c>
      <c r="T28" s="94" t="str">
        <f>IF(Centralizator!$U28=$A$1,Centralizator!S28,"")</f>
        <v/>
      </c>
      <c r="U28" s="94" t="str">
        <f>IF(Centralizator!$U28=$A$1,Centralizator!T28,"")</f>
        <v/>
      </c>
      <c r="V28" s="94" t="str">
        <f>IF(Centralizator!$U28=$A$1,Centralizator!U28,"")</f>
        <v/>
      </c>
      <c r="W28" s="94" t="str">
        <f>IF(Centralizator!$U28=$A$1,Centralizator!V28,"")</f>
        <v/>
      </c>
      <c r="X28" s="94" t="str">
        <f>IF(Centralizator!$U28=$A$1,Centralizator!W28,"")</f>
        <v/>
      </c>
      <c r="Y28" s="94" t="str">
        <f>IF(Centralizator!$U28=$A$1,Centralizator!X28,"")</f>
        <v/>
      </c>
      <c r="Z28" s="94" t="str">
        <f>IF(Centralizator!$U28=$A$1,Centralizator!Y28,"")</f>
        <v/>
      </c>
      <c r="AA28" s="94" t="str">
        <f>IF(Centralizator!$U28=$A$1,Centralizator!Z28,"")</f>
        <v/>
      </c>
      <c r="AB28" s="94" t="str">
        <f>IF(Centralizator!$U28=$A$1,Centralizator!AA28,"")</f>
        <v/>
      </c>
      <c r="AC28" s="94" t="str">
        <f>IF(Centralizator!$U28=$A$1,Centralizator!AB28,"")</f>
        <v/>
      </c>
    </row>
    <row r="29" spans="1:29" hidden="1" x14ac:dyDescent="0.2">
      <c r="A29" s="93">
        <f t="shared" si="0"/>
        <v>5</v>
      </c>
      <c r="B29" s="93">
        <f t="shared" si="1"/>
        <v>5</v>
      </c>
      <c r="C29" s="93">
        <v>21</v>
      </c>
      <c r="D29" s="93">
        <f>IF(Centralizator!$U29=$A$1,Centralizator!A29,"")</f>
        <v>2</v>
      </c>
      <c r="E29" s="93">
        <f>IF(Centralizator!$U29=$A$1,Centralizator!B29,"")</f>
        <v>3</v>
      </c>
      <c r="F29" s="93" t="str">
        <f>IF(Centralizator!$U29=$A$1,Centralizator!C29,"")</f>
        <v>Strength of Materials 1</v>
      </c>
      <c r="G29" s="100">
        <f>IF(Centralizator!$U29=$A$1,Centralizator!D29,"")</f>
        <v>0</v>
      </c>
      <c r="H29" s="100">
        <f>IF(Centralizator!$U29=$A$1,Centralizator!E29,"")</f>
        <v>0</v>
      </c>
      <c r="I29" s="100" t="str">
        <f>IF(Centralizator!$U29=$A$1,Centralizator!F29,"")</f>
        <v>S.L.</v>
      </c>
      <c r="J29" s="100" t="str">
        <f>IF(Centralizator!$U29=$A$1,Centralizator!G29,"")</f>
        <v>dr.ing.</v>
      </c>
      <c r="K29" s="100" t="str">
        <f>IF(Centralizator!$U29=$A$1,Centralizator!H29,"")</f>
        <v>SAVA Marcela</v>
      </c>
      <c r="L29" s="100" t="str">
        <f>IF(Centralizator!$U29=$A$1,Centralizator!J29,"")</f>
        <v>S.L.</v>
      </c>
      <c r="M29" s="100" t="str">
        <f>IF(Centralizator!$U29=$A$1,Centralizator!K29,"")</f>
        <v>dr.ing.</v>
      </c>
      <c r="N29" s="100" t="str">
        <f>IF(Centralizator!$U29=$A$1,Centralizator!L29,"")</f>
        <v>SAVA Marcela</v>
      </c>
      <c r="O29" s="94" t="str">
        <f>IF(Centralizator!$U29=$A$1,Centralizator!N29,"")</f>
        <v>E</v>
      </c>
      <c r="P29" s="94">
        <f>IF(Centralizator!$U29=$A$1,Centralizator!O29,"")</f>
        <v>4</v>
      </c>
      <c r="Q29" s="94">
        <f>IF(Centralizator!$U29=$A$1,Centralizator!P29,"")</f>
        <v>28</v>
      </c>
      <c r="R29" s="94">
        <f>IF(Centralizator!$U29=$A$1,Centralizator!Q29,"")</f>
        <v>14</v>
      </c>
      <c r="S29" s="94">
        <f>IF(Centralizator!$U29=$A$1,Centralizator!R29,"")</f>
        <v>14</v>
      </c>
      <c r="T29" s="94">
        <f>IF(Centralizator!$U29=$A$1,Centralizator!S29,"")</f>
        <v>0</v>
      </c>
      <c r="U29" s="94">
        <f>IF(Centralizator!$U29=$A$1,Centralizator!T29,"")</f>
        <v>56</v>
      </c>
      <c r="V29" s="94" t="str">
        <f>IF(Centralizator!$U29=$A$1,Centralizator!U29,"")</f>
        <v>DD</v>
      </c>
      <c r="W29" s="94">
        <f>IF(Centralizator!$U29=$A$1,Centralizator!V29,"")</f>
        <v>56</v>
      </c>
      <c r="X29" s="94">
        <f>IF(Centralizator!$U29=$A$1,Centralizator!W29,"")</f>
        <v>28</v>
      </c>
      <c r="Y29" s="94">
        <f>IF(Centralizator!$U29=$A$1,Centralizator!X29,"")</f>
        <v>28</v>
      </c>
      <c r="Z29" s="94">
        <f>IF(Centralizator!$U29=$A$1,Centralizator!Y29,"")</f>
        <v>4</v>
      </c>
      <c r="AA29" s="94">
        <f>IF(Centralizator!$U29=$A$1,Centralizator!Z29,"")</f>
        <v>2</v>
      </c>
      <c r="AB29" s="94">
        <f>IF(Centralizator!$U29=$A$1,Centralizator!AA29,"")</f>
        <v>2</v>
      </c>
      <c r="AC29" s="94" t="str">
        <f>IF(Centralizator!$U29=$A$1,Centralizator!AB29,"")</f>
        <v>Oblig.</v>
      </c>
    </row>
    <row r="30" spans="1:29" hidden="1" x14ac:dyDescent="0.2">
      <c r="A30" s="93" t="str">
        <f t="shared" si="0"/>
        <v/>
      </c>
      <c r="B30" s="93">
        <f t="shared" si="1"/>
        <v>5</v>
      </c>
      <c r="C30" s="93">
        <v>22</v>
      </c>
      <c r="D30" s="93" t="str">
        <f>IF(Centralizator!$U30=$A$1,Centralizator!A30,"")</f>
        <v/>
      </c>
      <c r="E30" s="93" t="str">
        <f>IF(Centralizator!$U30=$A$1,Centralizator!B30,"")</f>
        <v/>
      </c>
      <c r="F30" s="93" t="str">
        <f>IF(Centralizator!$U30=$A$1,Centralizator!C30,"")</f>
        <v/>
      </c>
      <c r="G30" s="100" t="str">
        <f>IF(Centralizator!$U30=$A$1,Centralizator!D30,"")</f>
        <v/>
      </c>
      <c r="H30" s="100" t="str">
        <f>IF(Centralizator!$U30=$A$1,Centralizator!E30,"")</f>
        <v/>
      </c>
      <c r="I30" s="100" t="str">
        <f>IF(Centralizator!$U30=$A$1,Centralizator!F30,"")</f>
        <v/>
      </c>
      <c r="J30" s="100" t="str">
        <f>IF(Centralizator!$U30=$A$1,Centralizator!G30,"")</f>
        <v/>
      </c>
      <c r="K30" s="100" t="str">
        <f>IF(Centralizator!$U30=$A$1,Centralizator!H30,"")</f>
        <v/>
      </c>
      <c r="L30" s="100" t="str">
        <f>IF(Centralizator!$U30=$A$1,Centralizator!J30,"")</f>
        <v/>
      </c>
      <c r="M30" s="100" t="str">
        <f>IF(Centralizator!$U30=$A$1,Centralizator!K30,"")</f>
        <v/>
      </c>
      <c r="N30" s="100" t="str">
        <f>IF(Centralizator!$U30=$A$1,Centralizator!L30,"")</f>
        <v/>
      </c>
      <c r="O30" s="94" t="str">
        <f>IF(Centralizator!$U30=$A$1,Centralizator!N30,"")</f>
        <v/>
      </c>
      <c r="P30" s="94" t="str">
        <f>IF(Centralizator!$U30=$A$1,Centralizator!O30,"")</f>
        <v/>
      </c>
      <c r="Q30" s="94" t="str">
        <f>IF(Centralizator!$U30=$A$1,Centralizator!P30,"")</f>
        <v/>
      </c>
      <c r="R30" s="94" t="str">
        <f>IF(Centralizator!$U30=$A$1,Centralizator!Q30,"")</f>
        <v/>
      </c>
      <c r="S30" s="94" t="str">
        <f>IF(Centralizator!$U30=$A$1,Centralizator!R30,"")</f>
        <v/>
      </c>
      <c r="T30" s="94" t="str">
        <f>IF(Centralizator!$U30=$A$1,Centralizator!S30,"")</f>
        <v/>
      </c>
      <c r="U30" s="94" t="str">
        <f>IF(Centralizator!$U30=$A$1,Centralizator!T30,"")</f>
        <v/>
      </c>
      <c r="V30" s="94" t="str">
        <f>IF(Centralizator!$U30=$A$1,Centralizator!U30,"")</f>
        <v/>
      </c>
      <c r="W30" s="94" t="str">
        <f>IF(Centralizator!$U30=$A$1,Centralizator!V30,"")</f>
        <v/>
      </c>
      <c r="X30" s="94" t="str">
        <f>IF(Centralizator!$U30=$A$1,Centralizator!W30,"")</f>
        <v/>
      </c>
      <c r="Y30" s="94" t="str">
        <f>IF(Centralizator!$U30=$A$1,Centralizator!X30,"")</f>
        <v/>
      </c>
      <c r="Z30" s="94" t="str">
        <f>IF(Centralizator!$U30=$A$1,Centralizator!Y30,"")</f>
        <v/>
      </c>
      <c r="AA30" s="94" t="str">
        <f>IF(Centralizator!$U30=$A$1,Centralizator!Z30,"")</f>
        <v/>
      </c>
      <c r="AB30" s="94" t="str">
        <f>IF(Centralizator!$U30=$A$1,Centralizator!AA30,"")</f>
        <v/>
      </c>
      <c r="AC30" s="94" t="str">
        <f>IF(Centralizator!$U30=$A$1,Centralizator!AB30,"")</f>
        <v/>
      </c>
    </row>
    <row r="31" spans="1:29" hidden="1" x14ac:dyDescent="0.2">
      <c r="A31" s="93" t="str">
        <f t="shared" si="0"/>
        <v/>
      </c>
      <c r="B31" s="93">
        <f t="shared" si="1"/>
        <v>5</v>
      </c>
      <c r="C31" s="93">
        <v>23</v>
      </c>
      <c r="D31" s="93" t="str">
        <f>IF(Centralizator!$U31=$A$1,Centralizator!A31,"")</f>
        <v/>
      </c>
      <c r="E31" s="93" t="str">
        <f>IF(Centralizator!$U31=$A$1,Centralizator!B31,"")</f>
        <v/>
      </c>
      <c r="F31" s="93" t="str">
        <f>IF(Centralizator!$U31=$A$1,Centralizator!C31,"")</f>
        <v/>
      </c>
      <c r="G31" s="100" t="str">
        <f>IF(Centralizator!$U31=$A$1,Centralizator!D31,"")</f>
        <v/>
      </c>
      <c r="H31" s="100" t="str">
        <f>IF(Centralizator!$U31=$A$1,Centralizator!E31,"")</f>
        <v/>
      </c>
      <c r="I31" s="100" t="str">
        <f>IF(Centralizator!$U31=$A$1,Centralizator!F31,"")</f>
        <v/>
      </c>
      <c r="J31" s="100" t="str">
        <f>IF(Centralizator!$U31=$A$1,Centralizator!G31,"")</f>
        <v/>
      </c>
      <c r="K31" s="100" t="str">
        <f>IF(Centralizator!$U31=$A$1,Centralizator!H31,"")</f>
        <v/>
      </c>
      <c r="L31" s="100" t="str">
        <f>IF(Centralizator!$U31=$A$1,Centralizator!J31,"")</f>
        <v/>
      </c>
      <c r="M31" s="100" t="str">
        <f>IF(Centralizator!$U31=$A$1,Centralizator!K31,"")</f>
        <v/>
      </c>
      <c r="N31" s="100" t="str">
        <f>IF(Centralizator!$U31=$A$1,Centralizator!L31,"")</f>
        <v/>
      </c>
      <c r="O31" s="94" t="str">
        <f>IF(Centralizator!$U31=$A$1,Centralizator!N31,"")</f>
        <v/>
      </c>
      <c r="P31" s="94" t="str">
        <f>IF(Centralizator!$U31=$A$1,Centralizator!O31,"")</f>
        <v/>
      </c>
      <c r="Q31" s="94" t="str">
        <f>IF(Centralizator!$U31=$A$1,Centralizator!P31,"")</f>
        <v/>
      </c>
      <c r="R31" s="94" t="str">
        <f>IF(Centralizator!$U31=$A$1,Centralizator!Q31,"")</f>
        <v/>
      </c>
      <c r="S31" s="94" t="str">
        <f>IF(Centralizator!$U31=$A$1,Centralizator!R31,"")</f>
        <v/>
      </c>
      <c r="T31" s="94" t="str">
        <f>IF(Centralizator!$U31=$A$1,Centralizator!S31,"")</f>
        <v/>
      </c>
      <c r="U31" s="94" t="str">
        <f>IF(Centralizator!$U31=$A$1,Centralizator!T31,"")</f>
        <v/>
      </c>
      <c r="V31" s="94" t="str">
        <f>IF(Centralizator!$U31=$A$1,Centralizator!U31,"")</f>
        <v/>
      </c>
      <c r="W31" s="94" t="str">
        <f>IF(Centralizator!$U31=$A$1,Centralizator!V31,"")</f>
        <v/>
      </c>
      <c r="X31" s="94" t="str">
        <f>IF(Centralizator!$U31=$A$1,Centralizator!W31,"")</f>
        <v/>
      </c>
      <c r="Y31" s="94" t="str">
        <f>IF(Centralizator!$U31=$A$1,Centralizator!X31,"")</f>
        <v/>
      </c>
      <c r="Z31" s="94" t="str">
        <f>IF(Centralizator!$U31=$A$1,Centralizator!Y31,"")</f>
        <v/>
      </c>
      <c r="AA31" s="94" t="str">
        <f>IF(Centralizator!$U31=$A$1,Centralizator!Z31,"")</f>
        <v/>
      </c>
      <c r="AB31" s="94" t="str">
        <f>IF(Centralizator!$U31=$A$1,Centralizator!AA31,"")</f>
        <v/>
      </c>
      <c r="AC31" s="94" t="str">
        <f>IF(Centralizator!$U31=$A$1,Centralizator!AB31,"")</f>
        <v/>
      </c>
    </row>
    <row r="32" spans="1:29" hidden="1" x14ac:dyDescent="0.2">
      <c r="A32" s="93">
        <f t="shared" si="0"/>
        <v>6</v>
      </c>
      <c r="B32" s="93">
        <f t="shared" si="1"/>
        <v>6</v>
      </c>
      <c r="C32" s="93">
        <v>24</v>
      </c>
      <c r="D32" s="93">
        <f>IF(Centralizator!$U32=$A$1,Centralizator!A32,"")</f>
        <v>2</v>
      </c>
      <c r="E32" s="93">
        <f>IF(Centralizator!$U32=$A$1,Centralizator!B32,"")</f>
        <v>3</v>
      </c>
      <c r="F32" s="93" t="str">
        <f>IF(Centralizator!$U32=$A$1,Centralizator!C32,"")</f>
        <v>Science of Materials 2</v>
      </c>
      <c r="G32" s="100">
        <f>IF(Centralizator!$U32=$A$1,Centralizator!D32,"")</f>
        <v>0</v>
      </c>
      <c r="H32" s="100">
        <f>IF(Centralizator!$U32=$A$1,Centralizator!E32,"")</f>
        <v>0</v>
      </c>
      <c r="I32" s="100" t="str">
        <f>IF(Centralizator!$U32=$A$1,Centralizator!F32,"")</f>
        <v>Prof.</v>
      </c>
      <c r="J32" s="100" t="str">
        <f>IF(Centralizator!$U32=$A$1,Centralizator!G32,"")</f>
        <v>dr.ing.</v>
      </c>
      <c r="K32" s="100" t="str">
        <f>IF(Centralizator!$U32=$A$1,Centralizator!H32,"")</f>
        <v>SERBAN Viorel</v>
      </c>
      <c r="L32" s="100" t="str">
        <f>IF(Centralizator!$U32=$A$1,Centralizator!J32,"")</f>
        <v>Asist.</v>
      </c>
      <c r="M32" s="100" t="str">
        <f>IF(Centralizator!$U32=$A$1,Centralizator!K32,"")</f>
        <v>dr.ing.</v>
      </c>
      <c r="N32" s="100" t="str">
        <f>IF(Centralizator!$U32=$A$1,Centralizator!L32,"")</f>
        <v>OPRIS Carmen</v>
      </c>
      <c r="O32" s="94" t="str">
        <f>IF(Centralizator!$U32=$A$1,Centralizator!N32,"")</f>
        <v>E</v>
      </c>
      <c r="P32" s="94">
        <f>IF(Centralizator!$U32=$A$1,Centralizator!O32,"")</f>
        <v>3</v>
      </c>
      <c r="Q32" s="94">
        <f>IF(Centralizator!$U32=$A$1,Centralizator!P32,"")</f>
        <v>28</v>
      </c>
      <c r="R32" s="94">
        <f>IF(Centralizator!$U32=$A$1,Centralizator!Q32,"")</f>
        <v>0</v>
      </c>
      <c r="S32" s="94">
        <f>IF(Centralizator!$U32=$A$1,Centralizator!R32,"")</f>
        <v>14</v>
      </c>
      <c r="T32" s="94">
        <f>IF(Centralizator!$U32=$A$1,Centralizator!S32,"")</f>
        <v>0</v>
      </c>
      <c r="U32" s="94">
        <f>IF(Centralizator!$U32=$A$1,Centralizator!T32,"")</f>
        <v>42</v>
      </c>
      <c r="V32" s="94" t="str">
        <f>IF(Centralizator!$U32=$A$1,Centralizator!U32,"")</f>
        <v>DD</v>
      </c>
      <c r="W32" s="94">
        <f>IF(Centralizator!$U32=$A$1,Centralizator!V32,"")</f>
        <v>42</v>
      </c>
      <c r="X32" s="94">
        <f>IF(Centralizator!$U32=$A$1,Centralizator!W32,"")</f>
        <v>28</v>
      </c>
      <c r="Y32" s="94">
        <f>IF(Centralizator!$U32=$A$1,Centralizator!X32,"")</f>
        <v>14</v>
      </c>
      <c r="Z32" s="94">
        <f>IF(Centralizator!$U32=$A$1,Centralizator!Y32,"")</f>
        <v>3</v>
      </c>
      <c r="AA32" s="94">
        <f>IF(Centralizator!$U32=$A$1,Centralizator!Z32,"")</f>
        <v>2</v>
      </c>
      <c r="AB32" s="94">
        <f>IF(Centralizator!$U32=$A$1,Centralizator!AA32,"")</f>
        <v>1</v>
      </c>
      <c r="AC32" s="94" t="str">
        <f>IF(Centralizator!$U32=$A$1,Centralizator!AB32,"")</f>
        <v>Oblig.</v>
      </c>
    </row>
    <row r="33" spans="1:29" hidden="1" x14ac:dyDescent="0.2">
      <c r="A33" s="93">
        <f t="shared" si="0"/>
        <v>7</v>
      </c>
      <c r="B33" s="93">
        <f t="shared" si="1"/>
        <v>7</v>
      </c>
      <c r="C33" s="93">
        <v>25</v>
      </c>
      <c r="D33" s="93">
        <f>IF(Centralizator!$U33=$A$1,Centralizator!A33,"")</f>
        <v>2</v>
      </c>
      <c r="E33" s="93">
        <f>IF(Centralizator!$U33=$A$1,Centralizator!B33,"")</f>
        <v>3</v>
      </c>
      <c r="F33" s="93" t="str">
        <f>IF(Centralizator!$U33=$A$1,Centralizator!C33,"")</f>
        <v xml:space="preserve">Thermal engineering </v>
      </c>
      <c r="G33" s="100">
        <f>IF(Centralizator!$U33=$A$1,Centralizator!D33,"")</f>
        <v>0</v>
      </c>
      <c r="H33" s="100">
        <f>IF(Centralizator!$U33=$A$1,Centralizator!E33,"")</f>
        <v>0</v>
      </c>
      <c r="I33" s="100" t="str">
        <f>IF(Centralizator!$U33=$A$1,Centralizator!F33,"")</f>
        <v>Conf.</v>
      </c>
      <c r="J33" s="100" t="str">
        <f>IF(Centralizator!$U33=$A$1,Centralizator!G33,"")</f>
        <v>dr.ing.</v>
      </c>
      <c r="K33" s="100" t="str">
        <f>IF(Centralizator!$U33=$A$1,Centralizator!H33,"")</f>
        <v>STOIA Dorina</v>
      </c>
      <c r="L33" s="100" t="str">
        <f>IF(Centralizator!$U33=$A$1,Centralizator!J33,"")</f>
        <v>Asist.</v>
      </c>
      <c r="M33" s="100">
        <f>IF(Centralizator!$U33=$A$1,Centralizator!K33,"")</f>
        <v>0</v>
      </c>
      <c r="N33" s="100" t="str">
        <f>IF(Centralizator!$U33=$A$1,Centralizator!L33,"")</f>
        <v>TRIF Gavrila</v>
      </c>
      <c r="O33" s="94" t="str">
        <f>IF(Centralizator!$U33=$A$1,Centralizator!N33,"")</f>
        <v>E</v>
      </c>
      <c r="P33" s="94">
        <f>IF(Centralizator!$U33=$A$1,Centralizator!O33,"")</f>
        <v>4</v>
      </c>
      <c r="Q33" s="94">
        <f>IF(Centralizator!$U33=$A$1,Centralizator!P33,"")</f>
        <v>28</v>
      </c>
      <c r="R33" s="94">
        <f>IF(Centralizator!$U33=$A$1,Centralizator!Q33,"")</f>
        <v>14</v>
      </c>
      <c r="S33" s="94">
        <f>IF(Centralizator!$U33=$A$1,Centralizator!R33,"")</f>
        <v>14</v>
      </c>
      <c r="T33" s="94">
        <f>IF(Centralizator!$U33=$A$1,Centralizator!S33,"")</f>
        <v>0</v>
      </c>
      <c r="U33" s="94">
        <f>IF(Centralizator!$U33=$A$1,Centralizator!T33,"")</f>
        <v>56</v>
      </c>
      <c r="V33" s="94" t="str">
        <f>IF(Centralizator!$U33=$A$1,Centralizator!U33,"")</f>
        <v>DD</v>
      </c>
      <c r="W33" s="94">
        <f>IF(Centralizator!$U33=$A$1,Centralizator!V33,"")</f>
        <v>56</v>
      </c>
      <c r="X33" s="94">
        <f>IF(Centralizator!$U33=$A$1,Centralizator!W33,"")</f>
        <v>28</v>
      </c>
      <c r="Y33" s="94">
        <f>IF(Centralizator!$U33=$A$1,Centralizator!X33,"")</f>
        <v>28</v>
      </c>
      <c r="Z33" s="94">
        <f>IF(Centralizator!$U33=$A$1,Centralizator!Y33,"")</f>
        <v>4</v>
      </c>
      <c r="AA33" s="94">
        <f>IF(Centralizator!$U33=$A$1,Centralizator!Z33,"")</f>
        <v>2</v>
      </c>
      <c r="AB33" s="94">
        <f>IF(Centralizator!$U33=$A$1,Centralizator!AA33,"")</f>
        <v>2</v>
      </c>
      <c r="AC33" s="94" t="str">
        <f>IF(Centralizator!$U33=$A$1,Centralizator!AB33,"")</f>
        <v>Oblig.</v>
      </c>
    </row>
    <row r="34" spans="1:29" hidden="1" x14ac:dyDescent="0.2">
      <c r="A34" s="93" t="str">
        <f t="shared" si="0"/>
        <v/>
      </c>
      <c r="B34" s="93">
        <f t="shared" si="1"/>
        <v>7</v>
      </c>
      <c r="C34" s="93">
        <v>26</v>
      </c>
      <c r="D34" s="93" t="str">
        <f>IF(Centralizator!$U34=$A$1,Centralizator!A34,"")</f>
        <v/>
      </c>
      <c r="E34" s="93" t="str">
        <f>IF(Centralizator!$U34=$A$1,Centralizator!B34,"")</f>
        <v/>
      </c>
      <c r="F34" s="93" t="str">
        <f>IF(Centralizator!$U34=$A$1,Centralizator!C34,"")</f>
        <v/>
      </c>
      <c r="G34" s="100" t="str">
        <f>IF(Centralizator!$U34=$A$1,Centralizator!D34,"")</f>
        <v/>
      </c>
      <c r="H34" s="100" t="str">
        <f>IF(Centralizator!$U34=$A$1,Centralizator!E34,"")</f>
        <v/>
      </c>
      <c r="I34" s="100" t="str">
        <f>IF(Centralizator!$U34=$A$1,Centralizator!F34,"")</f>
        <v/>
      </c>
      <c r="J34" s="100" t="str">
        <f>IF(Centralizator!$U34=$A$1,Centralizator!G34,"")</f>
        <v/>
      </c>
      <c r="K34" s="100" t="str">
        <f>IF(Centralizator!$U34=$A$1,Centralizator!H34,"")</f>
        <v/>
      </c>
      <c r="L34" s="100" t="str">
        <f>IF(Centralizator!$U34=$A$1,Centralizator!J34,"")</f>
        <v/>
      </c>
      <c r="M34" s="100" t="str">
        <f>IF(Centralizator!$U34=$A$1,Centralizator!K34,"")</f>
        <v/>
      </c>
      <c r="N34" s="100" t="str">
        <f>IF(Centralizator!$U34=$A$1,Centralizator!L34,"")</f>
        <v/>
      </c>
      <c r="O34" s="94" t="str">
        <f>IF(Centralizator!$U34=$A$1,Centralizator!N34,"")</f>
        <v/>
      </c>
      <c r="P34" s="94" t="str">
        <f>IF(Centralizator!$U34=$A$1,Centralizator!O34,"")</f>
        <v/>
      </c>
      <c r="Q34" s="94" t="str">
        <f>IF(Centralizator!$U34=$A$1,Centralizator!P34,"")</f>
        <v/>
      </c>
      <c r="R34" s="94" t="str">
        <f>IF(Centralizator!$U34=$A$1,Centralizator!Q34,"")</f>
        <v/>
      </c>
      <c r="S34" s="94" t="str">
        <f>IF(Centralizator!$U34=$A$1,Centralizator!R34,"")</f>
        <v/>
      </c>
      <c r="T34" s="94" t="str">
        <f>IF(Centralizator!$U34=$A$1,Centralizator!S34,"")</f>
        <v/>
      </c>
      <c r="U34" s="94" t="str">
        <f>IF(Centralizator!$U34=$A$1,Centralizator!T34,"")</f>
        <v/>
      </c>
      <c r="V34" s="94" t="str">
        <f>IF(Centralizator!$U34=$A$1,Centralizator!U34,"")</f>
        <v/>
      </c>
      <c r="W34" s="94" t="str">
        <f>IF(Centralizator!$U34=$A$1,Centralizator!V34,"")</f>
        <v/>
      </c>
      <c r="X34" s="94" t="str">
        <f>IF(Centralizator!$U34=$A$1,Centralizator!W34,"")</f>
        <v/>
      </c>
      <c r="Y34" s="94" t="str">
        <f>IF(Centralizator!$U34=$A$1,Centralizator!X34,"")</f>
        <v/>
      </c>
      <c r="Z34" s="94" t="str">
        <f>IF(Centralizator!$U34=$A$1,Centralizator!Y34,"")</f>
        <v/>
      </c>
      <c r="AA34" s="94" t="str">
        <f>IF(Centralizator!$U34=$A$1,Centralizator!Z34,"")</f>
        <v/>
      </c>
      <c r="AB34" s="94" t="str">
        <f>IF(Centralizator!$U34=$A$1,Centralizator!AA34,"")</f>
        <v/>
      </c>
      <c r="AC34" s="94" t="str">
        <f>IF(Centralizator!$U34=$A$1,Centralizator!AB34,"")</f>
        <v/>
      </c>
    </row>
    <row r="35" spans="1:29" hidden="1" x14ac:dyDescent="0.2">
      <c r="A35" s="93" t="str">
        <f t="shared" si="0"/>
        <v/>
      </c>
      <c r="B35" s="93">
        <f t="shared" si="1"/>
        <v>7</v>
      </c>
      <c r="C35" s="93">
        <v>27</v>
      </c>
      <c r="D35" s="93" t="str">
        <f>IF(Centralizator!$U35=$A$1,Centralizator!A35,"")</f>
        <v/>
      </c>
      <c r="E35" s="93" t="str">
        <f>IF(Centralizator!$U35=$A$1,Centralizator!B35,"")</f>
        <v/>
      </c>
      <c r="F35" s="93" t="str">
        <f>IF(Centralizator!$U35=$A$1,Centralizator!C35,"")</f>
        <v/>
      </c>
      <c r="G35" s="100" t="str">
        <f>IF(Centralizator!$U35=$A$1,Centralizator!D35,"")</f>
        <v/>
      </c>
      <c r="H35" s="100" t="str">
        <f>IF(Centralizator!$U35=$A$1,Centralizator!E35,"")</f>
        <v/>
      </c>
      <c r="I35" s="100" t="str">
        <f>IF(Centralizator!$U35=$A$1,Centralizator!F35,"")</f>
        <v/>
      </c>
      <c r="J35" s="100" t="str">
        <f>IF(Centralizator!$U35=$A$1,Centralizator!G35,"")</f>
        <v/>
      </c>
      <c r="K35" s="100" t="str">
        <f>IF(Centralizator!$U35=$A$1,Centralizator!H35,"")</f>
        <v/>
      </c>
      <c r="L35" s="100" t="str">
        <f>IF(Centralizator!$U35=$A$1,Centralizator!J35,"")</f>
        <v/>
      </c>
      <c r="M35" s="100" t="str">
        <f>IF(Centralizator!$U35=$A$1,Centralizator!K35,"")</f>
        <v/>
      </c>
      <c r="N35" s="100" t="str">
        <f>IF(Centralizator!$U35=$A$1,Centralizator!L35,"")</f>
        <v/>
      </c>
      <c r="O35" s="94" t="str">
        <f>IF(Centralizator!$U35=$A$1,Centralizator!N35,"")</f>
        <v/>
      </c>
      <c r="P35" s="94" t="str">
        <f>IF(Centralizator!$U35=$A$1,Centralizator!O35,"")</f>
        <v/>
      </c>
      <c r="Q35" s="94" t="str">
        <f>IF(Centralizator!$U35=$A$1,Centralizator!P35,"")</f>
        <v/>
      </c>
      <c r="R35" s="94" t="str">
        <f>IF(Centralizator!$U35=$A$1,Centralizator!Q35,"")</f>
        <v/>
      </c>
      <c r="S35" s="94" t="str">
        <f>IF(Centralizator!$U35=$A$1,Centralizator!R35,"")</f>
        <v/>
      </c>
      <c r="T35" s="94" t="str">
        <f>IF(Centralizator!$U35=$A$1,Centralizator!S35,"")</f>
        <v/>
      </c>
      <c r="U35" s="94" t="str">
        <f>IF(Centralizator!$U35=$A$1,Centralizator!T35,"")</f>
        <v/>
      </c>
      <c r="V35" s="94" t="str">
        <f>IF(Centralizator!$U35=$A$1,Centralizator!U35,"")</f>
        <v/>
      </c>
      <c r="W35" s="94" t="str">
        <f>IF(Centralizator!$U35=$A$1,Centralizator!V35,"")</f>
        <v/>
      </c>
      <c r="X35" s="94" t="str">
        <f>IF(Centralizator!$U35=$A$1,Centralizator!W35,"")</f>
        <v/>
      </c>
      <c r="Y35" s="94" t="str">
        <f>IF(Centralizator!$U35=$A$1,Centralizator!X35,"")</f>
        <v/>
      </c>
      <c r="Z35" s="94" t="str">
        <f>IF(Centralizator!$U35=$A$1,Centralizator!Y35,"")</f>
        <v/>
      </c>
      <c r="AA35" s="94" t="str">
        <f>IF(Centralizator!$U35=$A$1,Centralizator!Z35,"")</f>
        <v/>
      </c>
      <c r="AB35" s="94" t="str">
        <f>IF(Centralizator!$U35=$A$1,Centralizator!AA35,"")</f>
        <v/>
      </c>
      <c r="AC35" s="94" t="str">
        <f>IF(Centralizator!$U35=$A$1,Centralizator!AB35,"")</f>
        <v/>
      </c>
    </row>
    <row r="36" spans="1:29" hidden="1" x14ac:dyDescent="0.2">
      <c r="A36" s="93" t="str">
        <f t="shared" si="0"/>
        <v/>
      </c>
      <c r="B36" s="93">
        <f t="shared" si="1"/>
        <v>7</v>
      </c>
      <c r="C36" s="93">
        <v>28</v>
      </c>
      <c r="D36" s="93" t="str">
        <f>IF(Centralizator!$U36=$A$1,Centralizator!A36,"")</f>
        <v/>
      </c>
      <c r="E36" s="93" t="str">
        <f>IF(Centralizator!$U36=$A$1,Centralizator!B36,"")</f>
        <v/>
      </c>
      <c r="F36" s="93" t="str">
        <f>IF(Centralizator!$U36=$A$1,Centralizator!C36,"")</f>
        <v/>
      </c>
      <c r="G36" s="100" t="str">
        <f>IF(Centralizator!$U36=$A$1,Centralizator!D36,"")</f>
        <v/>
      </c>
      <c r="H36" s="100" t="str">
        <f>IF(Centralizator!$U36=$A$1,Centralizator!E36,"")</f>
        <v/>
      </c>
      <c r="I36" s="100" t="str">
        <f>IF(Centralizator!$U36=$A$1,Centralizator!F36,"")</f>
        <v/>
      </c>
      <c r="J36" s="100" t="str">
        <f>IF(Centralizator!$U36=$A$1,Centralizator!G36,"")</f>
        <v/>
      </c>
      <c r="K36" s="100" t="str">
        <f>IF(Centralizator!$U36=$A$1,Centralizator!H36,"")</f>
        <v/>
      </c>
      <c r="L36" s="100" t="str">
        <f>IF(Centralizator!$U36=$A$1,Centralizator!J36,"")</f>
        <v/>
      </c>
      <c r="M36" s="100" t="str">
        <f>IF(Centralizator!$U36=$A$1,Centralizator!K36,"")</f>
        <v/>
      </c>
      <c r="N36" s="100" t="str">
        <f>IF(Centralizator!$U36=$A$1,Centralizator!L36,"")</f>
        <v/>
      </c>
      <c r="O36" s="94" t="str">
        <f>IF(Centralizator!$U36=$A$1,Centralizator!N36,"")</f>
        <v/>
      </c>
      <c r="P36" s="94" t="str">
        <f>IF(Centralizator!$U36=$A$1,Centralizator!O36,"")</f>
        <v/>
      </c>
      <c r="Q36" s="94" t="str">
        <f>IF(Centralizator!$U36=$A$1,Centralizator!P36,"")</f>
        <v/>
      </c>
      <c r="R36" s="94" t="str">
        <f>IF(Centralizator!$U36=$A$1,Centralizator!Q36,"")</f>
        <v/>
      </c>
      <c r="S36" s="94" t="str">
        <f>IF(Centralizator!$U36=$A$1,Centralizator!R36,"")</f>
        <v/>
      </c>
      <c r="T36" s="94" t="str">
        <f>IF(Centralizator!$U36=$A$1,Centralizator!S36,"")</f>
        <v/>
      </c>
      <c r="U36" s="94" t="str">
        <f>IF(Centralizator!$U36=$A$1,Centralizator!T36,"")</f>
        <v/>
      </c>
      <c r="V36" s="94" t="str">
        <f>IF(Centralizator!$U36=$A$1,Centralizator!U36,"")</f>
        <v/>
      </c>
      <c r="W36" s="94" t="str">
        <f>IF(Centralizator!$U36=$A$1,Centralizator!V36,"")</f>
        <v/>
      </c>
      <c r="X36" s="94" t="str">
        <f>IF(Centralizator!$U36=$A$1,Centralizator!W36,"")</f>
        <v/>
      </c>
      <c r="Y36" s="94" t="str">
        <f>IF(Centralizator!$U36=$A$1,Centralizator!X36,"")</f>
        <v/>
      </c>
      <c r="Z36" s="94" t="str">
        <f>IF(Centralizator!$U36=$A$1,Centralizator!Y36,"")</f>
        <v/>
      </c>
      <c r="AA36" s="94" t="str">
        <f>IF(Centralizator!$U36=$A$1,Centralizator!Z36,"")</f>
        <v/>
      </c>
      <c r="AB36" s="94" t="str">
        <f>IF(Centralizator!$U36=$A$1,Centralizator!AA36,"")</f>
        <v/>
      </c>
      <c r="AC36" s="94" t="str">
        <f>IF(Centralizator!$U36=$A$1,Centralizator!AB36,"")</f>
        <v/>
      </c>
    </row>
    <row r="37" spans="1:29" hidden="1" x14ac:dyDescent="0.2">
      <c r="A37" s="93" t="str">
        <f t="shared" si="0"/>
        <v/>
      </c>
      <c r="B37" s="93">
        <f t="shared" si="1"/>
        <v>7</v>
      </c>
      <c r="C37" s="93">
        <v>29</v>
      </c>
      <c r="D37" s="93" t="str">
        <f>IF(Centralizator!$U37=$A$1,Centralizator!A37,"")</f>
        <v/>
      </c>
      <c r="E37" s="93" t="str">
        <f>IF(Centralizator!$U37=$A$1,Centralizator!B37,"")</f>
        <v/>
      </c>
      <c r="F37" s="93" t="str">
        <f>IF(Centralizator!$U37=$A$1,Centralizator!C37,"")</f>
        <v/>
      </c>
      <c r="G37" s="100" t="str">
        <f>IF(Centralizator!$U37=$A$1,Centralizator!D37,"")</f>
        <v/>
      </c>
      <c r="H37" s="100" t="str">
        <f>IF(Centralizator!$U37=$A$1,Centralizator!E37,"")</f>
        <v/>
      </c>
      <c r="I37" s="100" t="str">
        <f>IF(Centralizator!$U37=$A$1,Centralizator!F37,"")</f>
        <v/>
      </c>
      <c r="J37" s="100" t="str">
        <f>IF(Centralizator!$U37=$A$1,Centralizator!G37,"")</f>
        <v/>
      </c>
      <c r="K37" s="100" t="str">
        <f>IF(Centralizator!$U37=$A$1,Centralizator!H37,"")</f>
        <v/>
      </c>
      <c r="L37" s="100" t="str">
        <f>IF(Centralizator!$U37=$A$1,Centralizator!J37,"")</f>
        <v/>
      </c>
      <c r="M37" s="100" t="str">
        <f>IF(Centralizator!$U37=$A$1,Centralizator!K37,"")</f>
        <v/>
      </c>
      <c r="N37" s="100" t="str">
        <f>IF(Centralizator!$U37=$A$1,Centralizator!L37,"")</f>
        <v/>
      </c>
      <c r="O37" s="94" t="str">
        <f>IF(Centralizator!$U37=$A$1,Centralizator!N37,"")</f>
        <v/>
      </c>
      <c r="P37" s="94" t="str">
        <f>IF(Centralizator!$U37=$A$1,Centralizator!O37,"")</f>
        <v/>
      </c>
      <c r="Q37" s="94" t="str">
        <f>IF(Centralizator!$U37=$A$1,Centralizator!P37,"")</f>
        <v/>
      </c>
      <c r="R37" s="94" t="str">
        <f>IF(Centralizator!$U37=$A$1,Centralizator!Q37,"")</f>
        <v/>
      </c>
      <c r="S37" s="94" t="str">
        <f>IF(Centralizator!$U37=$A$1,Centralizator!R37,"")</f>
        <v/>
      </c>
      <c r="T37" s="94" t="str">
        <f>IF(Centralizator!$U37=$A$1,Centralizator!S37,"")</f>
        <v/>
      </c>
      <c r="U37" s="94" t="str">
        <f>IF(Centralizator!$U37=$A$1,Centralizator!T37,"")</f>
        <v/>
      </c>
      <c r="V37" s="94" t="str">
        <f>IF(Centralizator!$U37=$A$1,Centralizator!U37,"")</f>
        <v/>
      </c>
      <c r="W37" s="94" t="str">
        <f>IF(Centralizator!$U37=$A$1,Centralizator!V37,"")</f>
        <v/>
      </c>
      <c r="X37" s="94" t="str">
        <f>IF(Centralizator!$U37=$A$1,Centralizator!W37,"")</f>
        <v/>
      </c>
      <c r="Y37" s="94" t="str">
        <f>IF(Centralizator!$U37=$A$1,Centralizator!X37,"")</f>
        <v/>
      </c>
      <c r="Z37" s="94" t="str">
        <f>IF(Centralizator!$U37=$A$1,Centralizator!Y37,"")</f>
        <v/>
      </c>
      <c r="AA37" s="94" t="str">
        <f>IF(Centralizator!$U37=$A$1,Centralizator!Z37,"")</f>
        <v/>
      </c>
      <c r="AB37" s="94" t="str">
        <f>IF(Centralizator!$U37=$A$1,Centralizator!AA37,"")</f>
        <v/>
      </c>
      <c r="AC37" s="94" t="str">
        <f>IF(Centralizator!$U37=$A$1,Centralizator!AB37,"")</f>
        <v/>
      </c>
    </row>
    <row r="38" spans="1:29" hidden="1" x14ac:dyDescent="0.2">
      <c r="A38" s="93">
        <f t="shared" si="0"/>
        <v>8</v>
      </c>
      <c r="B38" s="93">
        <f t="shared" si="1"/>
        <v>8</v>
      </c>
      <c r="C38" s="93">
        <v>30</v>
      </c>
      <c r="D38" s="93">
        <f>IF(Centralizator!$U38=$A$1,Centralizator!A38,"")</f>
        <v>2</v>
      </c>
      <c r="E38" s="93">
        <f>IF(Centralizator!$U38=$A$1,Centralizator!B38,"")</f>
        <v>4</v>
      </c>
      <c r="F38" s="93" t="str">
        <f>IF(Centralizator!$U38=$A$1,Centralizator!C38,"")</f>
        <v>Measurements</v>
      </c>
      <c r="G38" s="100">
        <f>IF(Centralizator!$U38=$A$1,Centralizator!D38,"")</f>
        <v>0</v>
      </c>
      <c r="H38" s="100">
        <f>IF(Centralizator!$U38=$A$1,Centralizator!E38,"")</f>
        <v>0</v>
      </c>
      <c r="I38" s="100" t="str">
        <f>IF(Centralizator!$U38=$A$1,Centralizator!F38,"")</f>
        <v>S.L.</v>
      </c>
      <c r="J38" s="100" t="str">
        <f>IF(Centralizator!$U38=$A$1,Centralizator!G38,"")</f>
        <v>dr.ing.</v>
      </c>
      <c r="K38" s="100" t="str">
        <f>IF(Centralizator!$U38=$A$1,Centralizator!H38,"")</f>
        <v>GROZA Ion</v>
      </c>
      <c r="L38" s="100" t="str">
        <f>IF(Centralizator!$U38=$A$1,Centralizator!J38,"")</f>
        <v>S.L.</v>
      </c>
      <c r="M38" s="100" t="str">
        <f>IF(Centralizator!$U38=$A$1,Centralizator!K38,"")</f>
        <v>dr.ing.</v>
      </c>
      <c r="N38" s="100" t="str">
        <f>IF(Centralizator!$U38=$A$1,Centralizator!L38,"")</f>
        <v>GROZA Ion</v>
      </c>
      <c r="O38" s="94" t="str">
        <f>IF(Centralizator!$U38=$A$1,Centralizator!N38,"")</f>
        <v>D</v>
      </c>
      <c r="P38" s="94">
        <f>IF(Centralizator!$U38=$A$1,Centralizator!O38,"")</f>
        <v>3</v>
      </c>
      <c r="Q38" s="94">
        <f>IF(Centralizator!$U38=$A$1,Centralizator!P38,"")</f>
        <v>28</v>
      </c>
      <c r="R38" s="94">
        <f>IF(Centralizator!$U38=$A$1,Centralizator!Q38,"")</f>
        <v>0</v>
      </c>
      <c r="S38" s="94">
        <f>IF(Centralizator!$U38=$A$1,Centralizator!R38,"")</f>
        <v>14</v>
      </c>
      <c r="T38" s="94">
        <f>IF(Centralizator!$U38=$A$1,Centralizator!S38,"")</f>
        <v>0</v>
      </c>
      <c r="U38" s="94">
        <f>IF(Centralizator!$U38=$A$1,Centralizator!T38,"")</f>
        <v>42</v>
      </c>
      <c r="V38" s="94" t="str">
        <f>IF(Centralizator!$U38=$A$1,Centralizator!U38,"")</f>
        <v>DD</v>
      </c>
      <c r="W38" s="94">
        <f>IF(Centralizator!$U38=$A$1,Centralizator!V38,"")</f>
        <v>42</v>
      </c>
      <c r="X38" s="94">
        <f>IF(Centralizator!$U38=$A$1,Centralizator!W38,"")</f>
        <v>28</v>
      </c>
      <c r="Y38" s="94">
        <f>IF(Centralizator!$U38=$A$1,Centralizator!X38,"")</f>
        <v>14</v>
      </c>
      <c r="Z38" s="94">
        <f>IF(Centralizator!$U38=$A$1,Centralizator!Y38,"")</f>
        <v>3</v>
      </c>
      <c r="AA38" s="94">
        <f>IF(Centralizator!$U38=$A$1,Centralizator!Z38,"")</f>
        <v>2</v>
      </c>
      <c r="AB38" s="94">
        <f>IF(Centralizator!$U38=$A$1,Centralizator!AA38,"")</f>
        <v>1</v>
      </c>
      <c r="AC38" s="94" t="str">
        <f>IF(Centralizator!$U38=$A$1,Centralizator!AB38,"")</f>
        <v>Oblig.</v>
      </c>
    </row>
    <row r="39" spans="1:29" hidden="1" x14ac:dyDescent="0.2">
      <c r="A39" s="93">
        <f t="shared" si="0"/>
        <v>9</v>
      </c>
      <c r="B39" s="93">
        <f t="shared" si="1"/>
        <v>9</v>
      </c>
      <c r="C39" s="93">
        <v>31</v>
      </c>
      <c r="D39" s="93">
        <f>IF(Centralizator!$U39=$A$1,Centralizator!A39,"")</f>
        <v>2</v>
      </c>
      <c r="E39" s="93">
        <f>IF(Centralizator!$U39=$A$1,Centralizator!B39,"")</f>
        <v>4</v>
      </c>
      <c r="F39" s="93" t="str">
        <f>IF(Centralizator!$U39=$A$1,Centralizator!C39,"")</f>
        <v>Strength of Materials 2</v>
      </c>
      <c r="G39" s="100">
        <f>IF(Centralizator!$U39=$A$1,Centralizator!D39,"")</f>
        <v>0</v>
      </c>
      <c r="H39" s="100">
        <f>IF(Centralizator!$U39=$A$1,Centralizator!E39,"")</f>
        <v>0</v>
      </c>
      <c r="I39" s="100" t="str">
        <f>IF(Centralizator!$U39=$A$1,Centralizator!F39,"")</f>
        <v>Prof.</v>
      </c>
      <c r="J39" s="100" t="str">
        <f>IF(Centralizator!$U39=$A$1,Centralizator!G39,"")</f>
        <v>dr.ing.</v>
      </c>
      <c r="K39" s="100" t="str">
        <f>IF(Centralizator!$U39=$A$1,Centralizator!H39,"")</f>
        <v>MARSAVINA Liviu</v>
      </c>
      <c r="L39" s="100" t="str">
        <f>IF(Centralizator!$U39=$A$1,Centralizator!J39,"")</f>
        <v>Asist.</v>
      </c>
      <c r="M39" s="100" t="str">
        <f>IF(Centralizator!$U39=$A$1,Centralizator!K39,"")</f>
        <v>dr.ing.</v>
      </c>
      <c r="N39" s="100" t="str">
        <f>IF(Centralizator!$U39=$A$1,Centralizator!L39,"")</f>
        <v>LINU Emanoil</v>
      </c>
      <c r="O39" s="94" t="str">
        <f>IF(Centralizator!$U39=$A$1,Centralizator!N39,"")</f>
        <v>E</v>
      </c>
      <c r="P39" s="94">
        <f>IF(Centralizator!$U39=$A$1,Centralizator!O39,"")</f>
        <v>5</v>
      </c>
      <c r="Q39" s="94">
        <f>IF(Centralizator!$U39=$A$1,Centralizator!P39,"")</f>
        <v>28</v>
      </c>
      <c r="R39" s="94">
        <f>IF(Centralizator!$U39=$A$1,Centralizator!Q39,"")</f>
        <v>28</v>
      </c>
      <c r="S39" s="94">
        <f>IF(Centralizator!$U39=$A$1,Centralizator!R39,"")</f>
        <v>14</v>
      </c>
      <c r="T39" s="94">
        <f>IF(Centralizator!$U39=$A$1,Centralizator!S39,"")</f>
        <v>0</v>
      </c>
      <c r="U39" s="94">
        <f>IF(Centralizator!$U39=$A$1,Centralizator!T39,"")</f>
        <v>70</v>
      </c>
      <c r="V39" s="94" t="str">
        <f>IF(Centralizator!$U39=$A$1,Centralizator!U39,"")</f>
        <v>DD</v>
      </c>
      <c r="W39" s="94">
        <f>IF(Centralizator!$U39=$A$1,Centralizator!V39,"")</f>
        <v>70</v>
      </c>
      <c r="X39" s="94">
        <f>IF(Centralizator!$U39=$A$1,Centralizator!W39,"")</f>
        <v>28</v>
      </c>
      <c r="Y39" s="94">
        <f>IF(Centralizator!$U39=$A$1,Centralizator!X39,"")</f>
        <v>42</v>
      </c>
      <c r="Z39" s="94">
        <f>IF(Centralizator!$U39=$A$1,Centralizator!Y39,"")</f>
        <v>5</v>
      </c>
      <c r="AA39" s="94">
        <f>IF(Centralizator!$U39=$A$1,Centralizator!Z39,"")</f>
        <v>2</v>
      </c>
      <c r="AB39" s="94">
        <f>IF(Centralizator!$U39=$A$1,Centralizator!AA39,"")</f>
        <v>3</v>
      </c>
      <c r="AC39" s="94" t="str">
        <f>IF(Centralizator!$U39=$A$1,Centralizator!AB39,"")</f>
        <v>Oblig.</v>
      </c>
    </row>
    <row r="40" spans="1:29" hidden="1" x14ac:dyDescent="0.2">
      <c r="A40" s="93">
        <f t="shared" si="0"/>
        <v>10</v>
      </c>
      <c r="B40" s="93">
        <f t="shared" si="1"/>
        <v>10</v>
      </c>
      <c r="C40" s="93">
        <v>32</v>
      </c>
      <c r="D40" s="93">
        <f>IF(Centralizator!$U40=$A$1,Centralizator!A40,"")</f>
        <v>2</v>
      </c>
      <c r="E40" s="93">
        <f>IF(Centralizator!$U40=$A$1,Centralizator!B40,"")</f>
        <v>4</v>
      </c>
      <c r="F40" s="93" t="str">
        <f>IF(Centralizator!$U40=$A$1,Centralizator!C40,"")</f>
        <v>Mechanisms</v>
      </c>
      <c r="G40" s="100">
        <f>IF(Centralizator!$U40=$A$1,Centralizator!D40,"")</f>
        <v>0</v>
      </c>
      <c r="H40" s="100">
        <f>IF(Centralizator!$U40=$A$1,Centralizator!E40,"")</f>
        <v>0</v>
      </c>
      <c r="I40" s="100" t="str">
        <f>IF(Centralizator!$U40=$A$1,Centralizator!F40,"")</f>
        <v>Prof.</v>
      </c>
      <c r="J40" s="100" t="str">
        <f>IF(Centralizator!$U40=$A$1,Centralizator!G40,"")</f>
        <v>dr.ing.</v>
      </c>
      <c r="K40" s="100" t="str">
        <f>IF(Centralizator!$U40=$A$1,Centralizator!H40,"")</f>
        <v>MANIU Inocentiu</v>
      </c>
      <c r="L40" s="100" t="str">
        <f>IF(Centralizator!$U40=$A$1,Centralizator!J40,"")</f>
        <v>Asist.</v>
      </c>
      <c r="M40" s="100" t="str">
        <f>IF(Centralizator!$U40=$A$1,Centralizator!K40,"")</f>
        <v>dr.ing.</v>
      </c>
      <c r="N40" s="100" t="str">
        <f>IF(Centralizator!$U40=$A$1,Centralizator!L40,"")</f>
        <v>MOLDOVAN Cristian</v>
      </c>
      <c r="O40" s="94" t="str">
        <f>IF(Centralizator!$U40=$A$1,Centralizator!N40,"")</f>
        <v>E</v>
      </c>
      <c r="P40" s="94">
        <f>IF(Centralizator!$U40=$A$1,Centralizator!O40,"")</f>
        <v>3</v>
      </c>
      <c r="Q40" s="94">
        <f>IF(Centralizator!$U40=$A$1,Centralizator!P40,"")</f>
        <v>28</v>
      </c>
      <c r="R40" s="94">
        <f>IF(Centralizator!$U40=$A$1,Centralizator!Q40,"")</f>
        <v>14</v>
      </c>
      <c r="S40" s="94">
        <f>IF(Centralizator!$U40=$A$1,Centralizator!R40,"")</f>
        <v>14</v>
      </c>
      <c r="T40" s="94">
        <f>IF(Centralizator!$U40=$A$1,Centralizator!S40,"")</f>
        <v>0</v>
      </c>
      <c r="U40" s="94">
        <f>IF(Centralizator!$U40=$A$1,Centralizator!T40,"")</f>
        <v>56</v>
      </c>
      <c r="V40" s="94" t="str">
        <f>IF(Centralizator!$U40=$A$1,Centralizator!U40,"")</f>
        <v>DD</v>
      </c>
      <c r="W40" s="94">
        <f>IF(Centralizator!$U40=$A$1,Centralizator!V40,"")</f>
        <v>56</v>
      </c>
      <c r="X40" s="94">
        <f>IF(Centralizator!$U40=$A$1,Centralizator!W40,"")</f>
        <v>28</v>
      </c>
      <c r="Y40" s="94">
        <f>IF(Centralizator!$U40=$A$1,Centralizator!X40,"")</f>
        <v>28</v>
      </c>
      <c r="Z40" s="94">
        <f>IF(Centralizator!$U40=$A$1,Centralizator!Y40,"")</f>
        <v>4</v>
      </c>
      <c r="AA40" s="94">
        <f>IF(Centralizator!$U40=$A$1,Centralizator!Z40,"")</f>
        <v>2</v>
      </c>
      <c r="AB40" s="94">
        <f>IF(Centralizator!$U40=$A$1,Centralizator!AA40,"")</f>
        <v>2</v>
      </c>
      <c r="AC40" s="94" t="str">
        <f>IF(Centralizator!$U40=$A$1,Centralizator!AB40,"")</f>
        <v>Oblig.</v>
      </c>
    </row>
    <row r="41" spans="1:29" hidden="1" x14ac:dyDescent="0.2">
      <c r="A41" s="93">
        <f t="shared" si="0"/>
        <v>11</v>
      </c>
      <c r="B41" s="93">
        <f t="shared" si="1"/>
        <v>11</v>
      </c>
      <c r="C41" s="93">
        <v>33</v>
      </c>
      <c r="D41" s="93">
        <f>IF(Centralizator!$U41=$A$1,Centralizator!A41,"")</f>
        <v>2</v>
      </c>
      <c r="E41" s="93">
        <f>IF(Centralizator!$U41=$A$1,Centralizator!B41,"")</f>
        <v>4</v>
      </c>
      <c r="F41" s="93" t="str">
        <f>IF(Centralizator!$U41=$A$1,Centralizator!C41,"")</f>
        <v>Basics of assembly processes</v>
      </c>
      <c r="G41" s="100">
        <f>IF(Centralizator!$U41=$A$1,Centralizator!D41,"")</f>
        <v>0</v>
      </c>
      <c r="H41" s="100">
        <f>IF(Centralizator!$U41=$A$1,Centralizator!E41,"")</f>
        <v>0</v>
      </c>
      <c r="I41" s="100" t="str">
        <f>IF(Centralizator!$U41=$A$1,Centralizator!F41,"")</f>
        <v>Conf.</v>
      </c>
      <c r="J41" s="100" t="str">
        <f>IF(Centralizator!$U41=$A$1,Centralizator!G41,"")</f>
        <v>dr.ing.</v>
      </c>
      <c r="K41" s="100" t="str">
        <f>IF(Centralizator!$U41=$A$1,Centralizator!H41,"")</f>
        <v>POPESCU Mihaela</v>
      </c>
      <c r="L41" s="100" t="str">
        <f>IF(Centralizator!$U41=$A$1,Centralizator!J41,"")</f>
        <v>Asist.</v>
      </c>
      <c r="M41" s="100" t="str">
        <f>IF(Centralizator!$U41=$A$1,Centralizator!K41,"")</f>
        <v>dr.ing.</v>
      </c>
      <c r="N41" s="100" t="str">
        <f>IF(Centralizator!$U41=$A$1,Centralizator!L41,"")</f>
        <v>MAGDA Aurelian</v>
      </c>
      <c r="O41" s="94" t="str">
        <f>IF(Centralizator!$U41=$A$1,Centralizator!N41,"")</f>
        <v>E</v>
      </c>
      <c r="P41" s="94">
        <f>IF(Centralizator!$U41=$A$1,Centralizator!O41,"")</f>
        <v>5</v>
      </c>
      <c r="Q41" s="94">
        <f>IF(Centralizator!$U41=$A$1,Centralizator!P41,"")</f>
        <v>35</v>
      </c>
      <c r="R41" s="94">
        <f>IF(Centralizator!$U41=$A$1,Centralizator!Q41,"")</f>
        <v>0</v>
      </c>
      <c r="S41" s="94">
        <f>IF(Centralizator!$U41=$A$1,Centralizator!R41,"")</f>
        <v>28</v>
      </c>
      <c r="T41" s="94">
        <f>IF(Centralizator!$U41=$A$1,Centralizator!S41,"")</f>
        <v>0</v>
      </c>
      <c r="U41" s="94">
        <f>IF(Centralizator!$U41=$A$1,Centralizator!T41,"")</f>
        <v>63</v>
      </c>
      <c r="V41" s="94" t="str">
        <f>IF(Centralizator!$U41=$A$1,Centralizator!U41,"")</f>
        <v>DD</v>
      </c>
      <c r="W41" s="94">
        <f>IF(Centralizator!$U41=$A$1,Centralizator!V41,"")</f>
        <v>63</v>
      </c>
      <c r="X41" s="94">
        <f>IF(Centralizator!$U41=$A$1,Centralizator!W41,"")</f>
        <v>35</v>
      </c>
      <c r="Y41" s="94">
        <f>IF(Centralizator!$U41=$A$1,Centralizator!X41,"")</f>
        <v>28</v>
      </c>
      <c r="Z41" s="94">
        <f>IF(Centralizator!$U41=$A$1,Centralizator!Y41,"")</f>
        <v>4.5</v>
      </c>
      <c r="AA41" s="94">
        <f>IF(Centralizator!$U41=$A$1,Centralizator!Z41,"")</f>
        <v>2.5</v>
      </c>
      <c r="AB41" s="94">
        <f>IF(Centralizator!$U41=$A$1,Centralizator!AA41,"")</f>
        <v>2</v>
      </c>
      <c r="AC41" s="94" t="str">
        <f>IF(Centralizator!$U41=$A$1,Centralizator!AB41,"")</f>
        <v>Oblig.</v>
      </c>
    </row>
    <row r="42" spans="1:29" hidden="1" x14ac:dyDescent="0.2">
      <c r="A42" s="93">
        <f t="shared" si="0"/>
        <v>12</v>
      </c>
      <c r="B42" s="93">
        <f t="shared" si="1"/>
        <v>12</v>
      </c>
      <c r="C42" s="93">
        <v>34</v>
      </c>
      <c r="D42" s="93">
        <f>IF(Centralizator!$U42=$A$1,Centralizator!A42,"")</f>
        <v>2</v>
      </c>
      <c r="E42" s="93">
        <f>IF(Centralizator!$U42=$A$1,Centralizator!B42,"")</f>
        <v>4</v>
      </c>
      <c r="F42" s="93" t="str">
        <f>IF(Centralizator!$U42=$A$1,Centralizator!C42,"")</f>
        <v>Basics of Polymeric Materials Processig</v>
      </c>
      <c r="G42" s="100">
        <f>IF(Centralizator!$U42=$A$1,Centralizator!D42,"")</f>
        <v>0</v>
      </c>
      <c r="H42" s="100">
        <f>IF(Centralizator!$U42=$A$1,Centralizator!E42,"")</f>
        <v>0</v>
      </c>
      <c r="I42" s="100" t="str">
        <f>IF(Centralizator!$U42=$A$1,Centralizator!F42,"")</f>
        <v>Conf.</v>
      </c>
      <c r="J42" s="100" t="str">
        <f>IF(Centralizator!$U42=$A$1,Centralizator!G42,"")</f>
        <v>dr.ing.</v>
      </c>
      <c r="K42" s="100" t="str">
        <f>IF(Centralizator!$U42=$A$1,Centralizator!H42,"")</f>
        <v>STAN Daniel</v>
      </c>
      <c r="L42" s="100" t="str">
        <f>IF(Centralizator!$U42=$A$1,Centralizator!J42,"")</f>
        <v>Conf.</v>
      </c>
      <c r="M42" s="100" t="str">
        <f>IF(Centralizator!$U42=$A$1,Centralizator!K42,"")</f>
        <v>dr.ing.</v>
      </c>
      <c r="N42" s="100" t="str">
        <f>IF(Centralizator!$U42=$A$1,Centralizator!L42,"")</f>
        <v>STAN Daniel</v>
      </c>
      <c r="O42" s="94" t="str">
        <f>IF(Centralizator!$U42=$A$1,Centralizator!N42,"")</f>
        <v>E</v>
      </c>
      <c r="P42" s="94">
        <f>IF(Centralizator!$U42=$A$1,Centralizator!O42,"")</f>
        <v>5</v>
      </c>
      <c r="Q42" s="94">
        <f>IF(Centralizator!$U42=$A$1,Centralizator!P42,"")</f>
        <v>35</v>
      </c>
      <c r="R42" s="94">
        <f>IF(Centralizator!$U42=$A$1,Centralizator!Q42,"")</f>
        <v>0</v>
      </c>
      <c r="S42" s="94">
        <f>IF(Centralizator!$U42=$A$1,Centralizator!R42,"")</f>
        <v>14</v>
      </c>
      <c r="T42" s="94">
        <f>IF(Centralizator!$U42=$A$1,Centralizator!S42,"")</f>
        <v>0</v>
      </c>
      <c r="U42" s="94">
        <f>IF(Centralizator!$U42=$A$1,Centralizator!T42,"")</f>
        <v>49</v>
      </c>
      <c r="V42" s="94" t="str">
        <f>IF(Centralizator!$U42=$A$1,Centralizator!U42,"")</f>
        <v>DD</v>
      </c>
      <c r="W42" s="94">
        <f>IF(Centralizator!$U42=$A$1,Centralizator!V42,"")</f>
        <v>49</v>
      </c>
      <c r="X42" s="94">
        <f>IF(Centralizator!$U42=$A$1,Centralizator!W42,"")</f>
        <v>35</v>
      </c>
      <c r="Y42" s="94">
        <f>IF(Centralizator!$U42=$A$1,Centralizator!X42,"")</f>
        <v>14</v>
      </c>
      <c r="Z42" s="94">
        <f>IF(Centralizator!$U42=$A$1,Centralizator!Y42,"")</f>
        <v>3.5</v>
      </c>
      <c r="AA42" s="94">
        <f>IF(Centralizator!$U42=$A$1,Centralizator!Z42,"")</f>
        <v>2.5</v>
      </c>
      <c r="AB42" s="94">
        <f>IF(Centralizator!$U42=$A$1,Centralizator!AA42,"")</f>
        <v>1</v>
      </c>
      <c r="AC42" s="94" t="str">
        <f>IF(Centralizator!$U42=$A$1,Centralizator!AB42,"")</f>
        <v>Oblig.</v>
      </c>
    </row>
    <row r="43" spans="1:29" hidden="1" x14ac:dyDescent="0.2">
      <c r="A43" s="93" t="str">
        <f t="shared" si="0"/>
        <v/>
      </c>
      <c r="B43" s="93">
        <f t="shared" si="1"/>
        <v>12</v>
      </c>
      <c r="C43" s="93">
        <v>35</v>
      </c>
      <c r="D43" s="93" t="str">
        <f>IF(Centralizator!$U43=$A$1,Centralizator!A43,"")</f>
        <v/>
      </c>
      <c r="E43" s="93" t="str">
        <f>IF(Centralizator!$U43=$A$1,Centralizator!B43,"")</f>
        <v/>
      </c>
      <c r="F43" s="93" t="str">
        <f>IF(Centralizator!$U43=$A$1,Centralizator!C43,"")</f>
        <v/>
      </c>
      <c r="G43" s="100" t="str">
        <f>IF(Centralizator!$U43=$A$1,Centralizator!D43,"")</f>
        <v/>
      </c>
      <c r="H43" s="100" t="str">
        <f>IF(Centralizator!$U43=$A$1,Centralizator!E43,"")</f>
        <v/>
      </c>
      <c r="I43" s="100" t="str">
        <f>IF(Centralizator!$U43=$A$1,Centralizator!F43,"")</f>
        <v/>
      </c>
      <c r="J43" s="100" t="str">
        <f>IF(Centralizator!$U43=$A$1,Centralizator!G43,"")</f>
        <v/>
      </c>
      <c r="K43" s="100" t="str">
        <f>IF(Centralizator!$U43=$A$1,Centralizator!H43,"")</f>
        <v/>
      </c>
      <c r="L43" s="100" t="str">
        <f>IF(Centralizator!$U43=$A$1,Centralizator!J43,"")</f>
        <v/>
      </c>
      <c r="M43" s="100" t="str">
        <f>IF(Centralizator!$U43=$A$1,Centralizator!K43,"")</f>
        <v/>
      </c>
      <c r="N43" s="100" t="str">
        <f>IF(Centralizator!$U43=$A$1,Centralizator!L43,"")</f>
        <v/>
      </c>
      <c r="O43" s="94" t="str">
        <f>IF(Centralizator!$U43=$A$1,Centralizator!N43,"")</f>
        <v/>
      </c>
      <c r="P43" s="94" t="str">
        <f>IF(Centralizator!$U43=$A$1,Centralizator!O43,"")</f>
        <v/>
      </c>
      <c r="Q43" s="94" t="str">
        <f>IF(Centralizator!$U43=$A$1,Centralizator!P43,"")</f>
        <v/>
      </c>
      <c r="R43" s="94" t="str">
        <f>IF(Centralizator!$U43=$A$1,Centralizator!Q43,"")</f>
        <v/>
      </c>
      <c r="S43" s="94" t="str">
        <f>IF(Centralizator!$U43=$A$1,Centralizator!R43,"")</f>
        <v/>
      </c>
      <c r="T43" s="94" t="str">
        <f>IF(Centralizator!$U43=$A$1,Centralizator!S43,"")</f>
        <v/>
      </c>
      <c r="U43" s="94" t="str">
        <f>IF(Centralizator!$U43=$A$1,Centralizator!T43,"")</f>
        <v/>
      </c>
      <c r="V43" s="94" t="str">
        <f>IF(Centralizator!$U43=$A$1,Centralizator!U43,"")</f>
        <v/>
      </c>
      <c r="W43" s="94" t="str">
        <f>IF(Centralizator!$U43=$A$1,Centralizator!V43,"")</f>
        <v/>
      </c>
      <c r="X43" s="94" t="str">
        <f>IF(Centralizator!$U43=$A$1,Centralizator!W43,"")</f>
        <v/>
      </c>
      <c r="Y43" s="94" t="str">
        <f>IF(Centralizator!$U43=$A$1,Centralizator!X43,"")</f>
        <v/>
      </c>
      <c r="Z43" s="94" t="str">
        <f>IF(Centralizator!$U43=$A$1,Centralizator!Y43,"")</f>
        <v/>
      </c>
      <c r="AA43" s="94" t="str">
        <f>IF(Centralizator!$U43=$A$1,Centralizator!Z43,"")</f>
        <v/>
      </c>
      <c r="AB43" s="94" t="str">
        <f>IF(Centralizator!$U43=$A$1,Centralizator!AA43,"")</f>
        <v/>
      </c>
      <c r="AC43" s="94" t="str">
        <f>IF(Centralizator!$U43=$A$1,Centralizator!AB43,"")</f>
        <v/>
      </c>
    </row>
    <row r="44" spans="1:29" hidden="1" x14ac:dyDescent="0.2">
      <c r="A44" s="93">
        <f t="shared" si="0"/>
        <v>13</v>
      </c>
      <c r="B44" s="93">
        <f t="shared" si="1"/>
        <v>13</v>
      </c>
      <c r="C44" s="93">
        <v>36</v>
      </c>
      <c r="D44" s="93">
        <f>IF(Centralizator!$U44=$A$1,Centralizator!A44,"")</f>
        <v>2</v>
      </c>
      <c r="E44" s="93">
        <f>IF(Centralizator!$U44=$A$1,Centralizator!B44,"")</f>
        <v>4</v>
      </c>
      <c r="F44" s="93" t="str">
        <f>IF(Centralizator!$U44=$A$1,Centralizator!C44,"")</f>
        <v>Professional Practical Training.40 hours/sem.</v>
      </c>
      <c r="G44" s="100">
        <f>IF(Centralizator!$U44=$A$1,Centralizator!D44,"")</f>
        <v>0</v>
      </c>
      <c r="H44" s="100">
        <f>IF(Centralizator!$U44=$A$1,Centralizator!E44,"")</f>
        <v>0</v>
      </c>
      <c r="I44" s="100" t="str">
        <f>IF(Centralizator!$U44=$A$1,Centralizator!F44,"")</f>
        <v>Asist.</v>
      </c>
      <c r="J44" s="100" t="str">
        <f>IF(Centralizator!$U44=$A$1,Centralizator!G44,"")</f>
        <v>dr.ing.</v>
      </c>
      <c r="K44" s="100" t="str">
        <f>IF(Centralizator!$U44=$A$1,Centralizator!H44,"")</f>
        <v>STEF Dorian</v>
      </c>
      <c r="L44" s="100" t="str">
        <f>IF(Centralizator!$U44=$A$1,Centralizator!J44,"")</f>
        <v>Asist.</v>
      </c>
      <c r="M44" s="100" t="str">
        <f>IF(Centralizator!$U44=$A$1,Centralizator!K44,"")</f>
        <v>dr.ing.</v>
      </c>
      <c r="N44" s="100" t="str">
        <f>IF(Centralizator!$U44=$A$1,Centralizator!L44,"")</f>
        <v>STEF Dorian</v>
      </c>
      <c r="O44" s="94" t="str">
        <f>IF(Centralizator!$U44=$A$1,Centralizator!N44,"")</f>
        <v>C</v>
      </c>
      <c r="P44" s="94">
        <f>IF(Centralizator!$U44=$A$1,Centralizator!O44,"")</f>
        <v>2</v>
      </c>
      <c r="Q44" s="94">
        <f>IF(Centralizator!$U44=$A$1,Centralizator!P44,"")</f>
        <v>0</v>
      </c>
      <c r="R44" s="94">
        <f>IF(Centralizator!$U44=$A$1,Centralizator!Q44,"")</f>
        <v>0</v>
      </c>
      <c r="S44" s="94">
        <f>IF(Centralizator!$U44=$A$1,Centralizator!R44,"")</f>
        <v>0</v>
      </c>
      <c r="T44" s="94">
        <f>IF(Centralizator!$U44=$A$1,Centralizator!S44,"")</f>
        <v>0</v>
      </c>
      <c r="U44" s="94">
        <f>IF(Centralizator!$U44=$A$1,Centralizator!T44,"")</f>
        <v>0</v>
      </c>
      <c r="V44" s="94" t="str">
        <f>IF(Centralizator!$U44=$A$1,Centralizator!U44,"")</f>
        <v>DD</v>
      </c>
      <c r="W44" s="94">
        <f>IF(Centralizator!$U44=$A$1,Centralizator!V44,"")</f>
        <v>0</v>
      </c>
      <c r="X44" s="94">
        <f>IF(Centralizator!$U44=$A$1,Centralizator!W44,"")</f>
        <v>0</v>
      </c>
      <c r="Y44" s="94">
        <f>IF(Centralizator!$U44=$A$1,Centralizator!X44,"")</f>
        <v>0</v>
      </c>
      <c r="Z44" s="94">
        <f>IF(Centralizator!$U44=$A$1,Centralizator!Y44,"")</f>
        <v>0</v>
      </c>
      <c r="AA44" s="94">
        <f>IF(Centralizator!$U44=$A$1,Centralizator!Z44,"")</f>
        <v>0</v>
      </c>
      <c r="AB44" s="94">
        <f>IF(Centralizator!$U44=$A$1,Centralizator!AA44,"")</f>
        <v>0</v>
      </c>
      <c r="AC44" s="94" t="str">
        <f>IF(Centralizator!$U44=$A$1,Centralizator!AB44,"")</f>
        <v>Oblig.</v>
      </c>
    </row>
    <row r="45" spans="1:29" hidden="1" x14ac:dyDescent="0.2">
      <c r="A45" s="93">
        <f t="shared" si="0"/>
        <v>14</v>
      </c>
      <c r="B45" s="93">
        <f t="shared" si="1"/>
        <v>14</v>
      </c>
      <c r="C45" s="93">
        <v>37</v>
      </c>
      <c r="D45" s="93">
        <f>IF(Centralizator!$U45=$A$1,Centralizator!A45,"")</f>
        <v>3</v>
      </c>
      <c r="E45" s="93">
        <f>IF(Centralizator!$U45=$A$1,Centralizator!B45,"")</f>
        <v>5</v>
      </c>
      <c r="F45" s="93" t="str">
        <f>IF(Centralizator!$U45=$A$1,Centralizator!C45,"")</f>
        <v>Management</v>
      </c>
      <c r="G45" s="100">
        <f>IF(Centralizator!$U45=$A$1,Centralizator!D45,"")</f>
        <v>0</v>
      </c>
      <c r="H45" s="100">
        <f>IF(Centralizator!$U45=$A$1,Centralizator!E45,"")</f>
        <v>0</v>
      </c>
      <c r="I45" s="100" t="str">
        <f>IF(Centralizator!$U45=$A$1,Centralizator!F45,"")</f>
        <v>S.L.</v>
      </c>
      <c r="J45" s="100" t="str">
        <f>IF(Centralizator!$U45=$A$1,Centralizator!G45,"")</f>
        <v>dr.ing.</v>
      </c>
      <c r="K45" s="100" t="str">
        <f>IF(Centralizator!$U45=$A$1,Centralizator!H45,"")</f>
        <v>NEGRU STRAUTI Gabriela</v>
      </c>
      <c r="L45" s="100" t="str">
        <f>IF(Centralizator!$U45=$A$1,Centralizator!J45,"")</f>
        <v>S.L.</v>
      </c>
      <c r="M45" s="100" t="str">
        <f>IF(Centralizator!$U45=$A$1,Centralizator!K45,"")</f>
        <v>dr.ing.</v>
      </c>
      <c r="N45" s="100" t="str">
        <f>IF(Centralizator!$U45=$A$1,Centralizator!L45,"")</f>
        <v>NEGRU STRAUTI Gabriela</v>
      </c>
      <c r="O45" s="94" t="str">
        <f>IF(Centralizator!$U45=$A$1,Centralizator!N45,"")</f>
        <v>D</v>
      </c>
      <c r="P45" s="94">
        <f>IF(Centralizator!$U45=$A$1,Centralizator!O45,"")</f>
        <v>2</v>
      </c>
      <c r="Q45" s="94">
        <f>IF(Centralizator!$U45=$A$1,Centralizator!P45,"")</f>
        <v>14</v>
      </c>
      <c r="R45" s="94">
        <f>IF(Centralizator!$U45=$A$1,Centralizator!Q45,"")</f>
        <v>14</v>
      </c>
      <c r="S45" s="94">
        <f>IF(Centralizator!$U45=$A$1,Centralizator!R45,"")</f>
        <v>0</v>
      </c>
      <c r="T45" s="94">
        <f>IF(Centralizator!$U45=$A$1,Centralizator!S45,"")</f>
        <v>0</v>
      </c>
      <c r="U45" s="94">
        <f>IF(Centralizator!$U45=$A$1,Centralizator!T45,"")</f>
        <v>28</v>
      </c>
      <c r="V45" s="94" t="str">
        <f>IF(Centralizator!$U45=$A$1,Centralizator!U45,"")</f>
        <v>DD</v>
      </c>
      <c r="W45" s="94">
        <f>IF(Centralizator!$U45=$A$1,Centralizator!V45,"")</f>
        <v>28</v>
      </c>
      <c r="X45" s="94">
        <f>IF(Centralizator!$U45=$A$1,Centralizator!W45,"")</f>
        <v>14</v>
      </c>
      <c r="Y45" s="94">
        <f>IF(Centralizator!$U45=$A$1,Centralizator!X45,"")</f>
        <v>14</v>
      </c>
      <c r="Z45" s="94">
        <f>IF(Centralizator!$U45=$A$1,Centralizator!Y45,"")</f>
        <v>2</v>
      </c>
      <c r="AA45" s="94">
        <f>IF(Centralizator!$U45=$A$1,Centralizator!Z45,"")</f>
        <v>1</v>
      </c>
      <c r="AB45" s="94">
        <f>IF(Centralizator!$U45=$A$1,Centralizator!AA45,"")</f>
        <v>1</v>
      </c>
      <c r="AC45" s="94" t="str">
        <f>IF(Centralizator!$U45=$A$1,Centralizator!AB45,"")</f>
        <v>Oblig.</v>
      </c>
    </row>
    <row r="46" spans="1:29" hidden="1" x14ac:dyDescent="0.2">
      <c r="A46" s="93">
        <f t="shared" si="0"/>
        <v>15</v>
      </c>
      <c r="B46" s="93">
        <f t="shared" si="1"/>
        <v>15</v>
      </c>
      <c r="C46" s="93">
        <v>38</v>
      </c>
      <c r="D46" s="93">
        <f>IF(Centralizator!$U46=$A$1,Centralizator!A46,"")</f>
        <v>3</v>
      </c>
      <c r="E46" s="93">
        <f>IF(Centralizator!$U46=$A$1,Centralizator!B46,"")</f>
        <v>5</v>
      </c>
      <c r="F46" s="93" t="str">
        <f>IF(Centralizator!$U46=$A$1,Centralizator!C46,"")</f>
        <v>Mechanical machine parts 1</v>
      </c>
      <c r="G46" s="100">
        <f>IF(Centralizator!$U46=$A$1,Centralizator!D46,"")</f>
        <v>0</v>
      </c>
      <c r="H46" s="100">
        <f>IF(Centralizator!$U46=$A$1,Centralizator!E46,"")</f>
        <v>0</v>
      </c>
      <c r="I46" s="100" t="str">
        <f>IF(Centralizator!$U46=$A$1,Centralizator!F46,"")</f>
        <v>Conf.</v>
      </c>
      <c r="J46" s="100" t="str">
        <f>IF(Centralizator!$U46=$A$1,Centralizator!G46,"")</f>
        <v>dr.ing.</v>
      </c>
      <c r="K46" s="100" t="str">
        <f>IF(Centralizator!$U46=$A$1,Centralizator!H46,"")</f>
        <v>IOANOVICI Francisc</v>
      </c>
      <c r="L46" s="100" t="str">
        <f>IF(Centralizator!$U46=$A$1,Centralizator!J46,"")</f>
        <v>Conf.</v>
      </c>
      <c r="M46" s="100" t="str">
        <f>IF(Centralizator!$U46=$A$1,Centralizator!K46,"")</f>
        <v>dr.ing.</v>
      </c>
      <c r="N46" s="100" t="str">
        <f>IF(Centralizator!$U46=$A$1,Centralizator!L46,"")</f>
        <v>IOANOVICI Francisc</v>
      </c>
      <c r="O46" s="94" t="str">
        <f>IF(Centralizator!$U46=$A$1,Centralizator!N46,"")</f>
        <v>D</v>
      </c>
      <c r="P46" s="94">
        <f>IF(Centralizator!$U46=$A$1,Centralizator!O46,"")</f>
        <v>3</v>
      </c>
      <c r="Q46" s="94">
        <f>IF(Centralizator!$U46=$A$1,Centralizator!P46,"")</f>
        <v>28</v>
      </c>
      <c r="R46" s="94">
        <f>IF(Centralizator!$U46=$A$1,Centralizator!Q46,"")</f>
        <v>0</v>
      </c>
      <c r="S46" s="94">
        <f>IF(Centralizator!$U46=$A$1,Centralizator!R46,"")</f>
        <v>14</v>
      </c>
      <c r="T46" s="94">
        <f>IF(Centralizator!$U46=$A$1,Centralizator!S46,"")</f>
        <v>0</v>
      </c>
      <c r="U46" s="94">
        <f>IF(Centralizator!$U46=$A$1,Centralizator!T46,"")</f>
        <v>42</v>
      </c>
      <c r="V46" s="94" t="str">
        <f>IF(Centralizator!$U46=$A$1,Centralizator!U46,"")</f>
        <v>DD</v>
      </c>
      <c r="W46" s="94">
        <f>IF(Centralizator!$U46=$A$1,Centralizator!V46,"")</f>
        <v>42</v>
      </c>
      <c r="X46" s="94">
        <f>IF(Centralizator!$U46=$A$1,Centralizator!W46,"")</f>
        <v>28</v>
      </c>
      <c r="Y46" s="94">
        <f>IF(Centralizator!$U46=$A$1,Centralizator!X46,"")</f>
        <v>14</v>
      </c>
      <c r="Z46" s="94">
        <f>IF(Centralizator!$U46=$A$1,Centralizator!Y46,"")</f>
        <v>3</v>
      </c>
      <c r="AA46" s="94">
        <f>IF(Centralizator!$U46=$A$1,Centralizator!Z46,"")</f>
        <v>2</v>
      </c>
      <c r="AB46" s="94">
        <f>IF(Centralizator!$U46=$A$1,Centralizator!AA46,"")</f>
        <v>1</v>
      </c>
      <c r="AC46" s="94" t="str">
        <f>IF(Centralizator!$U46=$A$1,Centralizator!AB46,"")</f>
        <v>Oblig.</v>
      </c>
    </row>
    <row r="47" spans="1:29" hidden="1" x14ac:dyDescent="0.2">
      <c r="A47" s="93">
        <f t="shared" si="0"/>
        <v>16</v>
      </c>
      <c r="B47" s="93">
        <f t="shared" si="1"/>
        <v>16</v>
      </c>
      <c r="C47" s="93">
        <v>39</v>
      </c>
      <c r="D47" s="93">
        <f>IF(Centralizator!$U47=$A$1,Centralizator!A47,"")</f>
        <v>3</v>
      </c>
      <c r="E47" s="93">
        <f>IF(Centralizator!$U47=$A$1,Centralizator!B47,"")</f>
        <v>5</v>
      </c>
      <c r="F47" s="93" t="str">
        <f>IF(Centralizator!$U47=$A$1,Centralizator!C47,"")</f>
        <v>Pneumatic and hydraulic drivers</v>
      </c>
      <c r="G47" s="100">
        <f>IF(Centralizator!$U47=$A$1,Centralizator!D47,"")</f>
        <v>0</v>
      </c>
      <c r="H47" s="100">
        <f>IF(Centralizator!$U47=$A$1,Centralizator!E47,"")</f>
        <v>0</v>
      </c>
      <c r="I47" s="100" t="str">
        <f>IF(Centralizator!$U47=$A$1,Centralizator!F47,"")</f>
        <v>Conf.</v>
      </c>
      <c r="J47" s="100" t="str">
        <f>IF(Centralizator!$U47=$A$1,Centralizator!G47,"")</f>
        <v>dr.ing.</v>
      </c>
      <c r="K47" s="100" t="str">
        <f>IF(Centralizator!$U47=$A$1,Centralizator!H47,"")</f>
        <v>SOSDEAN Danut</v>
      </c>
      <c r="L47" s="100" t="str">
        <f>IF(Centralizator!$U47=$A$1,Centralizator!J47,"")</f>
        <v>S.L.</v>
      </c>
      <c r="M47" s="100" t="str">
        <f>IF(Centralizator!$U47=$A$1,Centralizator!K47,"")</f>
        <v>dr.ing.</v>
      </c>
      <c r="N47" s="100" t="str">
        <f>IF(Centralizator!$U47=$A$1,Centralizator!L47,"")</f>
        <v>DUME Adrian</v>
      </c>
      <c r="O47" s="94" t="str">
        <f>IF(Centralizator!$U47=$A$1,Centralizator!N47,"")</f>
        <v>E</v>
      </c>
      <c r="P47" s="94">
        <f>IF(Centralizator!$U47=$A$1,Centralizator!O47,"")</f>
        <v>6</v>
      </c>
      <c r="Q47" s="94">
        <f>IF(Centralizator!$U47=$A$1,Centralizator!P47,"")</f>
        <v>42</v>
      </c>
      <c r="R47" s="94">
        <f>IF(Centralizator!$U47=$A$1,Centralizator!Q47,"")</f>
        <v>0</v>
      </c>
      <c r="S47" s="94">
        <f>IF(Centralizator!$U47=$A$1,Centralizator!R47,"")</f>
        <v>42</v>
      </c>
      <c r="T47" s="94">
        <f>IF(Centralizator!$U47=$A$1,Centralizator!S47,"")</f>
        <v>0</v>
      </c>
      <c r="U47" s="94">
        <f>IF(Centralizator!$U47=$A$1,Centralizator!T47,"")</f>
        <v>84</v>
      </c>
      <c r="V47" s="94" t="str">
        <f>IF(Centralizator!$U47=$A$1,Centralizator!U47,"")</f>
        <v>DD</v>
      </c>
      <c r="W47" s="94">
        <f>IF(Centralizator!$U47=$A$1,Centralizator!V47,"")</f>
        <v>84</v>
      </c>
      <c r="X47" s="94">
        <f>IF(Centralizator!$U47=$A$1,Centralizator!W47,"")</f>
        <v>42</v>
      </c>
      <c r="Y47" s="94">
        <f>IF(Centralizator!$U47=$A$1,Centralizator!X47,"")</f>
        <v>42</v>
      </c>
      <c r="Z47" s="94">
        <f>IF(Centralizator!$U47=$A$1,Centralizator!Y47,"")</f>
        <v>6</v>
      </c>
      <c r="AA47" s="94">
        <f>IF(Centralizator!$U47=$A$1,Centralizator!Z47,"")</f>
        <v>3</v>
      </c>
      <c r="AB47" s="94">
        <f>IF(Centralizator!$U47=$A$1,Centralizator!AA47,"")</f>
        <v>3</v>
      </c>
      <c r="AC47" s="94" t="str">
        <f>IF(Centralizator!$U47=$A$1,Centralizator!AB47,"")</f>
        <v>Oblig.</v>
      </c>
    </row>
    <row r="48" spans="1:29" hidden="1" x14ac:dyDescent="0.2">
      <c r="A48" s="93" t="str">
        <f t="shared" si="0"/>
        <v/>
      </c>
      <c r="B48" s="93">
        <f t="shared" si="1"/>
        <v>16</v>
      </c>
      <c r="C48" s="93">
        <v>40</v>
      </c>
      <c r="D48" s="93" t="str">
        <f>IF(Centralizator!$U48=$A$1,Centralizator!A48,"")</f>
        <v/>
      </c>
      <c r="E48" s="93" t="str">
        <f>IF(Centralizator!$U48=$A$1,Centralizator!B48,"")</f>
        <v/>
      </c>
      <c r="F48" s="93" t="str">
        <f>IF(Centralizator!$U48=$A$1,Centralizator!C48,"")</f>
        <v/>
      </c>
      <c r="G48" s="100" t="str">
        <f>IF(Centralizator!$U48=$A$1,Centralizator!D48,"")</f>
        <v/>
      </c>
      <c r="H48" s="100" t="str">
        <f>IF(Centralizator!$U48=$A$1,Centralizator!E48,"")</f>
        <v/>
      </c>
      <c r="I48" s="100" t="str">
        <f>IF(Centralizator!$U48=$A$1,Centralizator!F48,"")</f>
        <v/>
      </c>
      <c r="J48" s="100" t="str">
        <f>IF(Centralizator!$U48=$A$1,Centralizator!G48,"")</f>
        <v/>
      </c>
      <c r="K48" s="100" t="str">
        <f>IF(Centralizator!$U48=$A$1,Centralizator!H48,"")</f>
        <v/>
      </c>
      <c r="L48" s="100" t="str">
        <f>IF(Centralizator!$U48=$A$1,Centralizator!J48,"")</f>
        <v/>
      </c>
      <c r="M48" s="100" t="str">
        <f>IF(Centralizator!$U48=$A$1,Centralizator!K48,"")</f>
        <v/>
      </c>
      <c r="N48" s="100" t="str">
        <f>IF(Centralizator!$U48=$A$1,Centralizator!L48,"")</f>
        <v/>
      </c>
      <c r="O48" s="94" t="str">
        <f>IF(Centralizator!$U48=$A$1,Centralizator!N48,"")</f>
        <v/>
      </c>
      <c r="P48" s="94" t="str">
        <f>IF(Centralizator!$U48=$A$1,Centralizator!O48,"")</f>
        <v/>
      </c>
      <c r="Q48" s="94" t="str">
        <f>IF(Centralizator!$U48=$A$1,Centralizator!P48,"")</f>
        <v/>
      </c>
      <c r="R48" s="94" t="str">
        <f>IF(Centralizator!$U48=$A$1,Centralizator!Q48,"")</f>
        <v/>
      </c>
      <c r="S48" s="94" t="str">
        <f>IF(Centralizator!$U48=$A$1,Centralizator!R48,"")</f>
        <v/>
      </c>
      <c r="T48" s="94" t="str">
        <f>IF(Centralizator!$U48=$A$1,Centralizator!S48,"")</f>
        <v/>
      </c>
      <c r="U48" s="94" t="str">
        <f>IF(Centralizator!$U48=$A$1,Centralizator!T48,"")</f>
        <v/>
      </c>
      <c r="V48" s="94" t="str">
        <f>IF(Centralizator!$U48=$A$1,Centralizator!U48,"")</f>
        <v/>
      </c>
      <c r="W48" s="94" t="str">
        <f>IF(Centralizator!$U48=$A$1,Centralizator!V48,"")</f>
        <v/>
      </c>
      <c r="X48" s="94" t="str">
        <f>IF(Centralizator!$U48=$A$1,Centralizator!W48,"")</f>
        <v/>
      </c>
      <c r="Y48" s="94" t="str">
        <f>IF(Centralizator!$U48=$A$1,Centralizator!X48,"")</f>
        <v/>
      </c>
      <c r="Z48" s="94" t="str">
        <f>IF(Centralizator!$U48=$A$1,Centralizator!Y48,"")</f>
        <v/>
      </c>
      <c r="AA48" s="94" t="str">
        <f>IF(Centralizator!$U48=$A$1,Centralizator!Z48,"")</f>
        <v/>
      </c>
      <c r="AB48" s="94" t="str">
        <f>IF(Centralizator!$U48=$A$1,Centralizator!AA48,"")</f>
        <v/>
      </c>
      <c r="AC48" s="94" t="str">
        <f>IF(Centralizator!$U48=$A$1,Centralizator!AB48,"")</f>
        <v/>
      </c>
    </row>
    <row r="49" spans="1:29" hidden="1" x14ac:dyDescent="0.2">
      <c r="A49" s="93">
        <f t="shared" si="0"/>
        <v>17</v>
      </c>
      <c r="B49" s="93">
        <f t="shared" si="1"/>
        <v>17</v>
      </c>
      <c r="C49" s="93">
        <v>41</v>
      </c>
      <c r="D49" s="93">
        <f>IF(Centralizator!$U49=$A$1,Centralizator!A49,"")</f>
        <v>3</v>
      </c>
      <c r="E49" s="93">
        <f>IF(Centralizator!$U49=$A$1,Centralizator!B49,"")</f>
        <v>5</v>
      </c>
      <c r="F49" s="93" t="str">
        <f>IF(Centralizator!$U49=$A$1,Centralizator!C49,"")</f>
        <v>Heat treatments</v>
      </c>
      <c r="G49" s="100">
        <f>IF(Centralizator!$U49=$A$1,Centralizator!D49,"")</f>
        <v>0</v>
      </c>
      <c r="H49" s="100">
        <f>IF(Centralizator!$U49=$A$1,Centralizator!E49,"")</f>
        <v>0</v>
      </c>
      <c r="I49" s="100" t="str">
        <f>IF(Centralizator!$U49=$A$1,Centralizator!F49,"")</f>
        <v>Prof.</v>
      </c>
      <c r="J49" s="100" t="str">
        <f>IF(Centralizator!$U49=$A$1,Centralizator!G49,"")</f>
        <v>dr.ing.</v>
      </c>
      <c r="K49" s="100" t="str">
        <f>IF(Centralizator!$U49=$A$1,Centralizator!H49,"")</f>
        <v>UDRESCU Liviu</v>
      </c>
      <c r="L49" s="100" t="str">
        <f>IF(Centralizator!$U49=$A$1,Centralizator!J49,"")</f>
        <v>S.L.</v>
      </c>
      <c r="M49" s="100" t="str">
        <f>IF(Centralizator!$U49=$A$1,Centralizator!K49,"")</f>
        <v>dr.ing.</v>
      </c>
      <c r="N49" s="100" t="str">
        <f>IF(Centralizator!$U49=$A$1,Centralizator!L49,"")</f>
        <v>DUMA Sebastian</v>
      </c>
      <c r="O49" s="94" t="str">
        <f>IF(Centralizator!$U49=$A$1,Centralizator!N49,"")</f>
        <v>E</v>
      </c>
      <c r="P49" s="94">
        <f>IF(Centralizator!$U49=$A$1,Centralizator!O49,"")</f>
        <v>3</v>
      </c>
      <c r="Q49" s="94">
        <f>IF(Centralizator!$U49=$A$1,Centralizator!P49,"")</f>
        <v>28</v>
      </c>
      <c r="R49" s="94">
        <f>IF(Centralizator!$U49=$A$1,Centralizator!Q49,"")</f>
        <v>0</v>
      </c>
      <c r="S49" s="94">
        <f>IF(Centralizator!$U49=$A$1,Centralizator!R49,"")</f>
        <v>14</v>
      </c>
      <c r="T49" s="94">
        <f>IF(Centralizator!$U49=$A$1,Centralizator!S49,"")</f>
        <v>0</v>
      </c>
      <c r="U49" s="94">
        <f>IF(Centralizator!$U49=$A$1,Centralizator!T49,"")</f>
        <v>42</v>
      </c>
      <c r="V49" s="94" t="str">
        <f>IF(Centralizator!$U49=$A$1,Centralizator!U49,"")</f>
        <v>DD</v>
      </c>
      <c r="W49" s="94">
        <f>IF(Centralizator!$U49=$A$1,Centralizator!V49,"")</f>
        <v>42</v>
      </c>
      <c r="X49" s="94">
        <f>IF(Centralizator!$U49=$A$1,Centralizator!W49,"")</f>
        <v>28</v>
      </c>
      <c r="Y49" s="94">
        <f>IF(Centralizator!$U49=$A$1,Centralizator!X49,"")</f>
        <v>14</v>
      </c>
      <c r="Z49" s="94">
        <f>IF(Centralizator!$U49=$A$1,Centralizator!Y49,"")</f>
        <v>3</v>
      </c>
      <c r="AA49" s="94">
        <f>IF(Centralizator!$U49=$A$1,Centralizator!Z49,"")</f>
        <v>2</v>
      </c>
      <c r="AB49" s="94">
        <f>IF(Centralizator!$U49=$A$1,Centralizator!AA49,"")</f>
        <v>1</v>
      </c>
      <c r="AC49" s="94" t="str">
        <f>IF(Centralizator!$U49=$A$1,Centralizator!AB49,"")</f>
        <v>Oblig.</v>
      </c>
    </row>
    <row r="50" spans="1:29" hidden="1" x14ac:dyDescent="0.2">
      <c r="A50" s="93" t="str">
        <f t="shared" si="0"/>
        <v/>
      </c>
      <c r="B50" s="93">
        <f t="shared" si="1"/>
        <v>17</v>
      </c>
      <c r="C50" s="93">
        <v>42</v>
      </c>
      <c r="D50" s="93" t="str">
        <f>IF(Centralizator!$U50=$A$1,Centralizator!A50,"")</f>
        <v/>
      </c>
      <c r="E50" s="93" t="str">
        <f>IF(Centralizator!$U50=$A$1,Centralizator!B50,"")</f>
        <v/>
      </c>
      <c r="F50" s="93" t="str">
        <f>IF(Centralizator!$U50=$A$1,Centralizator!C50,"")</f>
        <v/>
      </c>
      <c r="G50" s="100" t="str">
        <f>IF(Centralizator!$U50=$A$1,Centralizator!D50,"")</f>
        <v/>
      </c>
      <c r="H50" s="100" t="str">
        <f>IF(Centralizator!$U50=$A$1,Centralizator!E50,"")</f>
        <v/>
      </c>
      <c r="I50" s="100" t="str">
        <f>IF(Centralizator!$U50=$A$1,Centralizator!F50,"")</f>
        <v/>
      </c>
      <c r="J50" s="100" t="str">
        <f>IF(Centralizator!$U50=$A$1,Centralizator!G50,"")</f>
        <v/>
      </c>
      <c r="K50" s="100" t="str">
        <f>IF(Centralizator!$U50=$A$1,Centralizator!H50,"")</f>
        <v/>
      </c>
      <c r="L50" s="100" t="str">
        <f>IF(Centralizator!$U50=$A$1,Centralizator!J50,"")</f>
        <v/>
      </c>
      <c r="M50" s="100" t="str">
        <f>IF(Centralizator!$U50=$A$1,Centralizator!K50,"")</f>
        <v/>
      </c>
      <c r="N50" s="100" t="str">
        <f>IF(Centralizator!$U50=$A$1,Centralizator!L50,"")</f>
        <v/>
      </c>
      <c r="O50" s="94" t="str">
        <f>IF(Centralizator!$U50=$A$1,Centralizator!N50,"")</f>
        <v/>
      </c>
      <c r="P50" s="94" t="str">
        <f>IF(Centralizator!$U50=$A$1,Centralizator!O50,"")</f>
        <v/>
      </c>
      <c r="Q50" s="94" t="str">
        <f>IF(Centralizator!$U50=$A$1,Centralizator!P50,"")</f>
        <v/>
      </c>
      <c r="R50" s="94" t="str">
        <f>IF(Centralizator!$U50=$A$1,Centralizator!Q50,"")</f>
        <v/>
      </c>
      <c r="S50" s="94" t="str">
        <f>IF(Centralizator!$U50=$A$1,Centralizator!R50,"")</f>
        <v/>
      </c>
      <c r="T50" s="94" t="str">
        <f>IF(Centralizator!$U50=$A$1,Centralizator!S50,"")</f>
        <v/>
      </c>
      <c r="U50" s="94" t="str">
        <f>IF(Centralizator!$U50=$A$1,Centralizator!T50,"")</f>
        <v/>
      </c>
      <c r="V50" s="94" t="str">
        <f>IF(Centralizator!$U50=$A$1,Centralizator!U50,"")</f>
        <v/>
      </c>
      <c r="W50" s="94" t="str">
        <f>IF(Centralizator!$U50=$A$1,Centralizator!V50,"")</f>
        <v/>
      </c>
      <c r="X50" s="94" t="str">
        <f>IF(Centralizator!$U50=$A$1,Centralizator!W50,"")</f>
        <v/>
      </c>
      <c r="Y50" s="94" t="str">
        <f>IF(Centralizator!$U50=$A$1,Centralizator!X50,"")</f>
        <v/>
      </c>
      <c r="Z50" s="94" t="str">
        <f>IF(Centralizator!$U50=$A$1,Centralizator!Y50,"")</f>
        <v/>
      </c>
      <c r="AA50" s="94" t="str">
        <f>IF(Centralizator!$U50=$A$1,Centralizator!Z50,"")</f>
        <v/>
      </c>
      <c r="AB50" s="94" t="str">
        <f>IF(Centralizator!$U50=$A$1,Centralizator!AA50,"")</f>
        <v/>
      </c>
      <c r="AC50" s="94" t="str">
        <f>IF(Centralizator!$U50=$A$1,Centralizator!AB50,"")</f>
        <v/>
      </c>
    </row>
    <row r="51" spans="1:29" hidden="1" x14ac:dyDescent="0.2">
      <c r="A51" s="93">
        <f t="shared" si="0"/>
        <v>18</v>
      </c>
      <c r="B51" s="93">
        <f t="shared" si="1"/>
        <v>18</v>
      </c>
      <c r="C51" s="93">
        <v>43</v>
      </c>
      <c r="D51" s="93">
        <f>IF(Centralizator!$U51=$A$1,Centralizator!A51,"")</f>
        <v>3</v>
      </c>
      <c r="E51" s="93">
        <f>IF(Centralizator!$U51=$A$1,Centralizator!B51,"")</f>
        <v>5</v>
      </c>
      <c r="F51" s="93" t="str">
        <f>IF(Centralizator!$U51=$A$1,Centralizator!C51,"")</f>
        <v>Optional independent 2</v>
      </c>
      <c r="G51" s="100" t="str">
        <f>IF(Centralizator!$U51=$A$1,Centralizator!D51,"")</f>
        <v>Opt.Ind.2.1-Engineering of quality (*)</v>
      </c>
      <c r="H51" s="100" t="str">
        <f>IF(Centralizator!$U51=$A$1,Centralizator!E51,"")</f>
        <v>Opt.Ind.2.2-Quality management</v>
      </c>
      <c r="I51" s="100" t="str">
        <f>IF(Centralizator!$U51=$A$1,Centralizator!F51,"")</f>
        <v>S.L.</v>
      </c>
      <c r="J51" s="100" t="str">
        <f>IF(Centralizator!$U51=$A$1,Centralizator!G51,"")</f>
        <v>dr.ing.</v>
      </c>
      <c r="K51" s="100" t="str">
        <f>IF(Centralizator!$U51=$A$1,Centralizator!H51,"")</f>
        <v>TUNEA Daniel</v>
      </c>
      <c r="L51" s="100" t="str">
        <f>IF(Centralizator!$U51=$A$1,Centralizator!J51,"")</f>
        <v>S.L.</v>
      </c>
      <c r="M51" s="100" t="str">
        <f>IF(Centralizator!$U51=$A$1,Centralizator!K51,"")</f>
        <v>dr.ing.</v>
      </c>
      <c r="N51" s="100" t="str">
        <f>IF(Centralizator!$U51=$A$1,Centralizator!L51,"")</f>
        <v>TUNEA Daniel</v>
      </c>
      <c r="O51" s="94" t="str">
        <f>IF(Centralizator!$U51=$A$1,Centralizator!N51,"")</f>
        <v>E</v>
      </c>
      <c r="P51" s="94">
        <f>IF(Centralizator!$U51=$A$1,Centralizator!O51,"")</f>
        <v>4</v>
      </c>
      <c r="Q51" s="94">
        <f>IF(Centralizator!$U51=$A$1,Centralizator!P51,"")</f>
        <v>28</v>
      </c>
      <c r="R51" s="94">
        <f>IF(Centralizator!$U51=$A$1,Centralizator!Q51,"")</f>
        <v>0</v>
      </c>
      <c r="S51" s="94">
        <f>IF(Centralizator!$U51=$A$1,Centralizator!R51,"")</f>
        <v>28</v>
      </c>
      <c r="T51" s="94">
        <f>IF(Centralizator!$U51=$A$1,Centralizator!S51,"")</f>
        <v>0</v>
      </c>
      <c r="U51" s="94">
        <f>IF(Centralizator!$U51=$A$1,Centralizator!T51,"")</f>
        <v>56</v>
      </c>
      <c r="V51" s="94" t="str">
        <f>IF(Centralizator!$U51=$A$1,Centralizator!U51,"")</f>
        <v>DD</v>
      </c>
      <c r="W51" s="94">
        <f>IF(Centralizator!$U51=$A$1,Centralizator!V51,"")</f>
        <v>56</v>
      </c>
      <c r="X51" s="94">
        <f>IF(Centralizator!$U51=$A$1,Centralizator!W51,"")</f>
        <v>28</v>
      </c>
      <c r="Y51" s="94">
        <f>IF(Centralizator!$U51=$A$1,Centralizator!X51,"")</f>
        <v>28</v>
      </c>
      <c r="Z51" s="94">
        <f>IF(Centralizator!$U51=$A$1,Centralizator!Y51,"")</f>
        <v>4</v>
      </c>
      <c r="AA51" s="94">
        <f>IF(Centralizator!$U51=$A$1,Centralizator!Z51,"")</f>
        <v>2</v>
      </c>
      <c r="AB51" s="94">
        <f>IF(Centralizator!$U51=$A$1,Centralizator!AA51,"")</f>
        <v>2</v>
      </c>
      <c r="AC51" s="94" t="str">
        <f>IF(Centralizator!$U51=$A$1,Centralizator!AB51,"")</f>
        <v>Opt.</v>
      </c>
    </row>
    <row r="52" spans="1:29" hidden="1" x14ac:dyDescent="0.2">
      <c r="A52" s="93">
        <f t="shared" si="0"/>
        <v>19</v>
      </c>
      <c r="B52" s="93">
        <f t="shared" si="1"/>
        <v>19</v>
      </c>
      <c r="C52" s="93">
        <v>44</v>
      </c>
      <c r="D52" s="93">
        <f>IF(Centralizator!$U52=$A$1,Centralizator!A52,"")</f>
        <v>3</v>
      </c>
      <c r="E52" s="93">
        <f>IF(Centralizator!$U52=$A$1,Centralizator!B52,"")</f>
        <v>5</v>
      </c>
      <c r="F52" s="93" t="str">
        <f>IF(Centralizator!$U52=$A$1,Centralizator!C52,"")</f>
        <v>Professional practical training 100 hours/sem.</v>
      </c>
      <c r="G52" s="100">
        <f>IF(Centralizator!$U52=$A$1,Centralizator!D52,"")</f>
        <v>0</v>
      </c>
      <c r="H52" s="100">
        <f>IF(Centralizator!$U52=$A$1,Centralizator!E52,"")</f>
        <v>0</v>
      </c>
      <c r="I52" s="100" t="str">
        <f>IF(Centralizator!$U52=$A$1,Centralizator!F52,"")</f>
        <v>S.L.</v>
      </c>
      <c r="J52" s="100" t="str">
        <f>IF(Centralizator!$U52=$A$1,Centralizator!G52,"")</f>
        <v>dr.ing.</v>
      </c>
      <c r="K52" s="100" t="str">
        <f>IF(Centralizator!$U52=$A$1,Centralizator!H52,"")</f>
        <v>BURCA Mircea</v>
      </c>
      <c r="L52" s="100" t="str">
        <f>IF(Centralizator!$U52=$A$1,Centralizator!J52,"")</f>
        <v>Asist.</v>
      </c>
      <c r="M52" s="100" t="str">
        <f>IF(Centralizator!$U52=$A$1,Centralizator!K52,"")</f>
        <v>dr.ing.</v>
      </c>
      <c r="N52" s="100" t="str">
        <f>IF(Centralizator!$U52=$A$1,Centralizator!L52,"")</f>
        <v>STEF Dorian</v>
      </c>
      <c r="O52" s="94" t="str">
        <f>IF(Centralizator!$U52=$A$1,Centralizator!N52,"")</f>
        <v>C</v>
      </c>
      <c r="P52" s="94">
        <f>IF(Centralizator!$U52=$A$1,Centralizator!O52,"")</f>
        <v>3</v>
      </c>
      <c r="Q52" s="94">
        <f>IF(Centralizator!$U52=$A$1,Centralizator!P52,"")</f>
        <v>0</v>
      </c>
      <c r="R52" s="94">
        <f>IF(Centralizator!$U52=$A$1,Centralizator!Q52,"")</f>
        <v>0</v>
      </c>
      <c r="S52" s="94">
        <f>IF(Centralizator!$U52=$A$1,Centralizator!R52,"")</f>
        <v>0</v>
      </c>
      <c r="T52" s="94">
        <f>IF(Centralizator!$U52=$A$1,Centralizator!S52,"")</f>
        <v>0</v>
      </c>
      <c r="U52" s="94">
        <f>IF(Centralizator!$U52=$A$1,Centralizator!T52,"")</f>
        <v>0</v>
      </c>
      <c r="V52" s="94" t="str">
        <f>IF(Centralizator!$U52=$A$1,Centralizator!U52,"")</f>
        <v>DD</v>
      </c>
      <c r="W52" s="94">
        <f>IF(Centralizator!$U52=$A$1,Centralizator!V52,"")</f>
        <v>0</v>
      </c>
      <c r="X52" s="94">
        <f>IF(Centralizator!$U52=$A$1,Centralizator!W52,"")</f>
        <v>0</v>
      </c>
      <c r="Y52" s="94">
        <f>IF(Centralizator!$U52=$A$1,Centralizator!X52,"")</f>
        <v>0</v>
      </c>
      <c r="Z52" s="94">
        <f>IF(Centralizator!$U52=$A$1,Centralizator!Y52,"")</f>
        <v>0</v>
      </c>
      <c r="AA52" s="94">
        <f>IF(Centralizator!$U52=$A$1,Centralizator!Z52,"")</f>
        <v>0</v>
      </c>
      <c r="AB52" s="94">
        <f>IF(Centralizator!$U52=$A$1,Centralizator!AA52,"")</f>
        <v>0</v>
      </c>
      <c r="AC52" s="94" t="str">
        <f>IF(Centralizator!$U52=$A$1,Centralizator!AB52,"")</f>
        <v>Oblig.</v>
      </c>
    </row>
    <row r="53" spans="1:29" hidden="1" x14ac:dyDescent="0.2">
      <c r="A53" s="93" t="str">
        <f t="shared" si="0"/>
        <v/>
      </c>
      <c r="B53" s="93">
        <f t="shared" si="1"/>
        <v>19</v>
      </c>
      <c r="C53" s="93">
        <v>45</v>
      </c>
      <c r="D53" s="93" t="str">
        <f>IF(Centralizator!$U53=$A$1,Centralizator!A53,"")</f>
        <v/>
      </c>
      <c r="E53" s="93" t="str">
        <f>IF(Centralizator!$U53=$A$1,Centralizator!B53,"")</f>
        <v/>
      </c>
      <c r="F53" s="93" t="str">
        <f>IF(Centralizator!$U53=$A$1,Centralizator!C53,"")</f>
        <v/>
      </c>
      <c r="G53" s="100" t="str">
        <f>IF(Centralizator!$U53=$A$1,Centralizator!D53,"")</f>
        <v/>
      </c>
      <c r="H53" s="100" t="str">
        <f>IF(Centralizator!$U53=$A$1,Centralizator!E53,"")</f>
        <v/>
      </c>
      <c r="I53" s="100" t="str">
        <f>IF(Centralizator!$U53=$A$1,Centralizator!F53,"")</f>
        <v/>
      </c>
      <c r="J53" s="100" t="str">
        <f>IF(Centralizator!$U53=$A$1,Centralizator!G53,"")</f>
        <v/>
      </c>
      <c r="K53" s="100" t="str">
        <f>IF(Centralizator!$U53=$A$1,Centralizator!H53,"")</f>
        <v/>
      </c>
      <c r="L53" s="100" t="str">
        <f>IF(Centralizator!$U53=$A$1,Centralizator!J53,"")</f>
        <v/>
      </c>
      <c r="M53" s="100" t="str">
        <f>IF(Centralizator!$U53=$A$1,Centralizator!K53,"")</f>
        <v/>
      </c>
      <c r="N53" s="100" t="str">
        <f>IF(Centralizator!$U53=$A$1,Centralizator!L53,"")</f>
        <v/>
      </c>
      <c r="O53" s="94" t="str">
        <f>IF(Centralizator!$U53=$A$1,Centralizator!N53,"")</f>
        <v/>
      </c>
      <c r="P53" s="94" t="str">
        <f>IF(Centralizator!$U53=$A$1,Centralizator!O53,"")</f>
        <v/>
      </c>
      <c r="Q53" s="94" t="str">
        <f>IF(Centralizator!$U53=$A$1,Centralizator!P53,"")</f>
        <v/>
      </c>
      <c r="R53" s="94" t="str">
        <f>IF(Centralizator!$U53=$A$1,Centralizator!Q53,"")</f>
        <v/>
      </c>
      <c r="S53" s="94" t="str">
        <f>IF(Centralizator!$U53=$A$1,Centralizator!R53,"")</f>
        <v/>
      </c>
      <c r="T53" s="94" t="str">
        <f>IF(Centralizator!$U53=$A$1,Centralizator!S53,"")</f>
        <v/>
      </c>
      <c r="U53" s="94" t="str">
        <f>IF(Centralizator!$U53=$A$1,Centralizator!T53,"")</f>
        <v/>
      </c>
      <c r="V53" s="94" t="str">
        <f>IF(Centralizator!$U53=$A$1,Centralizator!U53,"")</f>
        <v/>
      </c>
      <c r="W53" s="94" t="str">
        <f>IF(Centralizator!$U53=$A$1,Centralizator!V53,"")</f>
        <v/>
      </c>
      <c r="X53" s="94" t="str">
        <f>IF(Centralizator!$U53=$A$1,Centralizator!W53,"")</f>
        <v/>
      </c>
      <c r="Y53" s="94" t="str">
        <f>IF(Centralizator!$U53=$A$1,Centralizator!X53,"")</f>
        <v/>
      </c>
      <c r="Z53" s="94" t="str">
        <f>IF(Centralizator!$U53=$A$1,Centralizator!Y53,"")</f>
        <v/>
      </c>
      <c r="AA53" s="94" t="str">
        <f>IF(Centralizator!$U53=$A$1,Centralizator!Z53,"")</f>
        <v/>
      </c>
      <c r="AB53" s="94" t="str">
        <f>IF(Centralizator!$U53=$A$1,Centralizator!AA53,"")</f>
        <v/>
      </c>
      <c r="AC53" s="94" t="str">
        <f>IF(Centralizator!$U53=$A$1,Centralizator!AB53,"")</f>
        <v/>
      </c>
    </row>
    <row r="54" spans="1:29" hidden="1" x14ac:dyDescent="0.2">
      <c r="A54" s="93" t="str">
        <f t="shared" si="0"/>
        <v/>
      </c>
      <c r="B54" s="93">
        <f t="shared" si="1"/>
        <v>19</v>
      </c>
      <c r="C54" s="93">
        <v>46</v>
      </c>
      <c r="D54" s="93" t="str">
        <f>IF(Centralizator!$U54=$A$1,Centralizator!A54,"")</f>
        <v/>
      </c>
      <c r="E54" s="93" t="str">
        <f>IF(Centralizator!$U54=$A$1,Centralizator!B54,"")</f>
        <v/>
      </c>
      <c r="F54" s="93" t="str">
        <f>IF(Centralizator!$U54=$A$1,Centralizator!C54,"")</f>
        <v/>
      </c>
      <c r="G54" s="100" t="str">
        <f>IF(Centralizator!$U54=$A$1,Centralizator!D54,"")</f>
        <v/>
      </c>
      <c r="H54" s="100" t="str">
        <f>IF(Centralizator!$U54=$A$1,Centralizator!E54,"")</f>
        <v/>
      </c>
      <c r="I54" s="100" t="str">
        <f>IF(Centralizator!$U54=$A$1,Centralizator!F54,"")</f>
        <v/>
      </c>
      <c r="J54" s="100" t="str">
        <f>IF(Centralizator!$U54=$A$1,Centralizator!G54,"")</f>
        <v/>
      </c>
      <c r="K54" s="100" t="str">
        <f>IF(Centralizator!$U54=$A$1,Centralizator!H54,"")</f>
        <v/>
      </c>
      <c r="L54" s="100" t="str">
        <f>IF(Centralizator!$U54=$A$1,Centralizator!J54,"")</f>
        <v/>
      </c>
      <c r="M54" s="100" t="str">
        <f>IF(Centralizator!$U54=$A$1,Centralizator!K54,"")</f>
        <v/>
      </c>
      <c r="N54" s="100" t="str">
        <f>IF(Centralizator!$U54=$A$1,Centralizator!L54,"")</f>
        <v/>
      </c>
      <c r="O54" s="94" t="str">
        <f>IF(Centralizator!$U54=$A$1,Centralizator!N54,"")</f>
        <v/>
      </c>
      <c r="P54" s="94" t="str">
        <f>IF(Centralizator!$U54=$A$1,Centralizator!O54,"")</f>
        <v/>
      </c>
      <c r="Q54" s="94" t="str">
        <f>IF(Centralizator!$U54=$A$1,Centralizator!P54,"")</f>
        <v/>
      </c>
      <c r="R54" s="94" t="str">
        <f>IF(Centralizator!$U54=$A$1,Centralizator!Q54,"")</f>
        <v/>
      </c>
      <c r="S54" s="94" t="str">
        <f>IF(Centralizator!$U54=$A$1,Centralizator!R54,"")</f>
        <v/>
      </c>
      <c r="T54" s="94" t="str">
        <f>IF(Centralizator!$U54=$A$1,Centralizator!S54,"")</f>
        <v/>
      </c>
      <c r="U54" s="94" t="str">
        <f>IF(Centralizator!$U54=$A$1,Centralizator!T54,"")</f>
        <v/>
      </c>
      <c r="V54" s="94" t="str">
        <f>IF(Centralizator!$U54=$A$1,Centralizator!U54,"")</f>
        <v/>
      </c>
      <c r="W54" s="94" t="str">
        <f>IF(Centralizator!$U54=$A$1,Centralizator!V54,"")</f>
        <v/>
      </c>
      <c r="X54" s="94" t="str">
        <f>IF(Centralizator!$U54=$A$1,Centralizator!W54,"")</f>
        <v/>
      </c>
      <c r="Y54" s="94" t="str">
        <f>IF(Centralizator!$U54=$A$1,Centralizator!X54,"")</f>
        <v/>
      </c>
      <c r="Z54" s="94" t="str">
        <f>IF(Centralizator!$U54=$A$1,Centralizator!Y54,"")</f>
        <v/>
      </c>
      <c r="AA54" s="94" t="str">
        <f>IF(Centralizator!$U54=$A$1,Centralizator!Z54,"")</f>
        <v/>
      </c>
      <c r="AB54" s="94" t="str">
        <f>IF(Centralizator!$U54=$A$1,Centralizator!AA54,"")</f>
        <v/>
      </c>
      <c r="AC54" s="94" t="str">
        <f>IF(Centralizator!$U54=$A$1,Centralizator!AB54,"")</f>
        <v/>
      </c>
    </row>
    <row r="55" spans="1:29" hidden="1" x14ac:dyDescent="0.2">
      <c r="A55" s="93">
        <f t="shared" si="0"/>
        <v>20</v>
      </c>
      <c r="B55" s="93">
        <f t="shared" si="1"/>
        <v>20</v>
      </c>
      <c r="C55" s="93">
        <v>47</v>
      </c>
      <c r="D55" s="93">
        <f>IF(Centralizator!$U55=$A$1,Centralizator!A55,"")</f>
        <v>3</v>
      </c>
      <c r="E55" s="93">
        <f>IF(Centralizator!$U55=$A$1,Centralizator!B55,"")</f>
        <v>6</v>
      </c>
      <c r="F55" s="93" t="str">
        <f>IF(Centralizator!$U55=$A$1,Centralizator!C55,"")</f>
        <v>Mechanical machine parts 2</v>
      </c>
      <c r="G55" s="100">
        <f>IF(Centralizator!$U55=$A$1,Centralizator!D55,"")</f>
        <v>0</v>
      </c>
      <c r="H55" s="100">
        <f>IF(Centralizator!$U55=$A$1,Centralizator!E55,"")</f>
        <v>0</v>
      </c>
      <c r="I55" s="100" t="str">
        <f>IF(Centralizator!$U55=$A$1,Centralizator!F55,"")</f>
        <v>Conf.</v>
      </c>
      <c r="J55" s="100" t="str">
        <f>IF(Centralizator!$U55=$A$1,Centralizator!G55,"")</f>
        <v>dr.ing.</v>
      </c>
      <c r="K55" s="100" t="str">
        <f>IF(Centralizator!$U55=$A$1,Centralizator!H55,"")</f>
        <v>IOANOVICI Francisc</v>
      </c>
      <c r="L55" s="100" t="str">
        <f>IF(Centralizator!$U55=$A$1,Centralizator!J55,"")</f>
        <v>Conf.</v>
      </c>
      <c r="M55" s="100" t="str">
        <f>IF(Centralizator!$U55=$A$1,Centralizator!K55,"")</f>
        <v>dr.ing.</v>
      </c>
      <c r="N55" s="100" t="str">
        <f>IF(Centralizator!$U55=$A$1,Centralizator!L55,"")</f>
        <v>IOANOVICI Francisc</v>
      </c>
      <c r="O55" s="94" t="str">
        <f>IF(Centralizator!$U55=$A$1,Centralizator!N55,"")</f>
        <v>E</v>
      </c>
      <c r="P55" s="94">
        <f>IF(Centralizator!$U55=$A$1,Centralizator!O55,"")</f>
        <v>5</v>
      </c>
      <c r="Q55" s="94">
        <f>IF(Centralizator!$U55=$A$1,Centralizator!P55,"")</f>
        <v>28</v>
      </c>
      <c r="R55" s="94">
        <f>IF(Centralizator!$U55=$A$1,Centralizator!Q55,"")</f>
        <v>0</v>
      </c>
      <c r="S55" s="94">
        <f>IF(Centralizator!$U55=$A$1,Centralizator!R55,"")</f>
        <v>14</v>
      </c>
      <c r="T55" s="94">
        <f>IF(Centralizator!$U55=$A$1,Centralizator!S55,"")</f>
        <v>14</v>
      </c>
      <c r="U55" s="94">
        <f>IF(Centralizator!$U55=$A$1,Centralizator!T55,"")</f>
        <v>56</v>
      </c>
      <c r="V55" s="94" t="str">
        <f>IF(Centralizator!$U55=$A$1,Centralizator!U55,"")</f>
        <v>DD</v>
      </c>
      <c r="W55" s="94">
        <f>IF(Centralizator!$U55=$A$1,Centralizator!V55,"")</f>
        <v>56</v>
      </c>
      <c r="X55" s="94">
        <f>IF(Centralizator!$U55=$A$1,Centralizator!W55,"")</f>
        <v>28</v>
      </c>
      <c r="Y55" s="94">
        <f>IF(Centralizator!$U55=$A$1,Centralizator!X55,"")</f>
        <v>28</v>
      </c>
      <c r="Z55" s="94">
        <f>IF(Centralizator!$U55=$A$1,Centralizator!Y55,"")</f>
        <v>4</v>
      </c>
      <c r="AA55" s="94">
        <f>IF(Centralizator!$U55=$A$1,Centralizator!Z55,"")</f>
        <v>2</v>
      </c>
      <c r="AB55" s="94">
        <f>IF(Centralizator!$U55=$A$1,Centralizator!AA55,"")</f>
        <v>2</v>
      </c>
      <c r="AC55" s="94" t="str">
        <f>IF(Centralizator!$U55=$A$1,Centralizator!AB55,"")</f>
        <v>Oblig.</v>
      </c>
    </row>
    <row r="56" spans="1:29" hidden="1" x14ac:dyDescent="0.2">
      <c r="A56" s="93">
        <f t="shared" si="0"/>
        <v>21</v>
      </c>
      <c r="B56" s="93">
        <f t="shared" si="1"/>
        <v>21</v>
      </c>
      <c r="C56" s="93">
        <v>48</v>
      </c>
      <c r="D56" s="93">
        <f>IF(Centralizator!$U56=$A$1,Centralizator!A56,"")</f>
        <v>3</v>
      </c>
      <c r="E56" s="93">
        <f>IF(Centralizator!$U56=$A$1,Centralizator!B56,"")</f>
        <v>6</v>
      </c>
      <c r="F56" s="93" t="str">
        <f>IF(Centralizator!$U56=$A$1,Centralizator!C56,"")</f>
        <v>Computer aided design (CAD)</v>
      </c>
      <c r="G56" s="100">
        <f>IF(Centralizator!$U56=$A$1,Centralizator!D56,"")</f>
        <v>0</v>
      </c>
      <c r="H56" s="100">
        <f>IF(Centralizator!$U56=$A$1,Centralizator!E56,"")</f>
        <v>0</v>
      </c>
      <c r="I56" s="100" t="str">
        <f>IF(Centralizator!$U56=$A$1,Centralizator!F56,"")</f>
        <v>S.L.</v>
      </c>
      <c r="J56" s="100" t="str">
        <f>IF(Centralizator!$U56=$A$1,Centralizator!G56,"")</f>
        <v>dr.ing.</v>
      </c>
      <c r="K56" s="100" t="str">
        <f>IF(Centralizator!$U56=$A$1,Centralizator!H56,"")</f>
        <v>DUME Adrian</v>
      </c>
      <c r="L56" s="100" t="str">
        <f>IF(Centralizator!$U56=$A$1,Centralizator!J56,"")</f>
        <v>Asist.</v>
      </c>
      <c r="M56" s="100" t="str">
        <f>IF(Centralizator!$U56=$A$1,Centralizator!K56,"")</f>
        <v>dr.ing.</v>
      </c>
      <c r="N56" s="100" t="str">
        <f>IF(Centralizator!$U56=$A$1,Centralizator!L56,"")</f>
        <v>STEF Dorian</v>
      </c>
      <c r="O56" s="94" t="str">
        <f>IF(Centralizator!$U56=$A$1,Centralizator!N56,"")</f>
        <v>D</v>
      </c>
      <c r="P56" s="94">
        <f>IF(Centralizator!$U56=$A$1,Centralizator!O56,"")</f>
        <v>5</v>
      </c>
      <c r="Q56" s="94">
        <f>IF(Centralizator!$U56=$A$1,Centralizator!P56,"")</f>
        <v>28</v>
      </c>
      <c r="R56" s="94">
        <f>IF(Centralizator!$U56=$A$1,Centralizator!Q56,"")</f>
        <v>0</v>
      </c>
      <c r="S56" s="94">
        <f>IF(Centralizator!$U56=$A$1,Centralizator!R56,"")</f>
        <v>28</v>
      </c>
      <c r="T56" s="94">
        <f>IF(Centralizator!$U56=$A$1,Centralizator!S56,"")</f>
        <v>0</v>
      </c>
      <c r="U56" s="94">
        <f>IF(Centralizator!$U56=$A$1,Centralizator!T56,"")</f>
        <v>56</v>
      </c>
      <c r="V56" s="94" t="str">
        <f>IF(Centralizator!$U56=$A$1,Centralizator!U56,"")</f>
        <v>DD</v>
      </c>
      <c r="W56" s="94">
        <f>IF(Centralizator!$U56=$A$1,Centralizator!V56,"")</f>
        <v>56</v>
      </c>
      <c r="X56" s="94">
        <f>IF(Centralizator!$U56=$A$1,Centralizator!W56,"")</f>
        <v>28</v>
      </c>
      <c r="Y56" s="94">
        <f>IF(Centralizator!$U56=$A$1,Centralizator!X56,"")</f>
        <v>28</v>
      </c>
      <c r="Z56" s="94">
        <f>IF(Centralizator!$U56=$A$1,Centralizator!Y56,"")</f>
        <v>4</v>
      </c>
      <c r="AA56" s="94">
        <f>IF(Centralizator!$U56=$A$1,Centralizator!Z56,"")</f>
        <v>2</v>
      </c>
      <c r="AB56" s="94">
        <f>IF(Centralizator!$U56=$A$1,Centralizator!AA56,"")</f>
        <v>2</v>
      </c>
      <c r="AC56" s="94" t="str">
        <f>IF(Centralizator!$U56=$A$1,Centralizator!AB56,"")</f>
        <v>Oblig.</v>
      </c>
    </row>
    <row r="57" spans="1:29" hidden="1" x14ac:dyDescent="0.2">
      <c r="A57" s="93" t="str">
        <f t="shared" si="0"/>
        <v/>
      </c>
      <c r="B57" s="93">
        <f t="shared" si="1"/>
        <v>21</v>
      </c>
      <c r="C57" s="93">
        <v>49</v>
      </c>
      <c r="D57" s="93" t="str">
        <f>IF(Centralizator!$U57=$A$1,Centralizator!A57,"")</f>
        <v/>
      </c>
      <c r="E57" s="93" t="str">
        <f>IF(Centralizator!$U57=$A$1,Centralizator!B57,"")</f>
        <v/>
      </c>
      <c r="F57" s="93" t="str">
        <f>IF(Centralizator!$U57=$A$1,Centralizator!C57,"")</f>
        <v/>
      </c>
      <c r="G57" s="100" t="str">
        <f>IF(Centralizator!$U57=$A$1,Centralizator!D57,"")</f>
        <v/>
      </c>
      <c r="H57" s="100" t="str">
        <f>IF(Centralizator!$U57=$A$1,Centralizator!E57,"")</f>
        <v/>
      </c>
      <c r="I57" s="100" t="str">
        <f>IF(Centralizator!$U57=$A$1,Centralizator!F57,"")</f>
        <v/>
      </c>
      <c r="J57" s="100" t="str">
        <f>IF(Centralizator!$U57=$A$1,Centralizator!G57,"")</f>
        <v/>
      </c>
      <c r="K57" s="100" t="str">
        <f>IF(Centralizator!$U57=$A$1,Centralizator!H57,"")</f>
        <v/>
      </c>
      <c r="L57" s="100" t="str">
        <f>IF(Centralizator!$U57=$A$1,Centralizator!J57,"")</f>
        <v/>
      </c>
      <c r="M57" s="100" t="str">
        <f>IF(Centralizator!$U57=$A$1,Centralizator!K57,"")</f>
        <v/>
      </c>
      <c r="N57" s="100" t="str">
        <f>IF(Centralizator!$U57=$A$1,Centralizator!L57,"")</f>
        <v/>
      </c>
      <c r="O57" s="94" t="str">
        <f>IF(Centralizator!$U57=$A$1,Centralizator!N57,"")</f>
        <v/>
      </c>
      <c r="P57" s="94" t="str">
        <f>IF(Centralizator!$U57=$A$1,Centralizator!O57,"")</f>
        <v/>
      </c>
      <c r="Q57" s="94" t="str">
        <f>IF(Centralizator!$U57=$A$1,Centralizator!P57,"")</f>
        <v/>
      </c>
      <c r="R57" s="94" t="str">
        <f>IF(Centralizator!$U57=$A$1,Centralizator!Q57,"")</f>
        <v/>
      </c>
      <c r="S57" s="94" t="str">
        <f>IF(Centralizator!$U57=$A$1,Centralizator!R57,"")</f>
        <v/>
      </c>
      <c r="T57" s="94" t="str">
        <f>IF(Centralizator!$U57=$A$1,Centralizator!S57,"")</f>
        <v/>
      </c>
      <c r="U57" s="94" t="str">
        <f>IF(Centralizator!$U57=$A$1,Centralizator!T57,"")</f>
        <v/>
      </c>
      <c r="V57" s="94" t="str">
        <f>IF(Centralizator!$U57=$A$1,Centralizator!U57,"")</f>
        <v/>
      </c>
      <c r="W57" s="94" t="str">
        <f>IF(Centralizator!$U57=$A$1,Centralizator!V57,"")</f>
        <v/>
      </c>
      <c r="X57" s="94" t="str">
        <f>IF(Centralizator!$U57=$A$1,Centralizator!W57,"")</f>
        <v/>
      </c>
      <c r="Y57" s="94" t="str">
        <f>IF(Centralizator!$U57=$A$1,Centralizator!X57,"")</f>
        <v/>
      </c>
      <c r="Z57" s="94" t="str">
        <f>IF(Centralizator!$U57=$A$1,Centralizator!Y57,"")</f>
        <v/>
      </c>
      <c r="AA57" s="94" t="str">
        <f>IF(Centralizator!$U57=$A$1,Centralizator!Z57,"")</f>
        <v/>
      </c>
      <c r="AB57" s="94" t="str">
        <f>IF(Centralizator!$U57=$A$1,Centralizator!AA57,"")</f>
        <v/>
      </c>
      <c r="AC57" s="94" t="str">
        <f>IF(Centralizator!$U57=$A$1,Centralizator!AB57,"")</f>
        <v/>
      </c>
    </row>
    <row r="58" spans="1:29" hidden="1" x14ac:dyDescent="0.2">
      <c r="A58" s="93">
        <f t="shared" si="0"/>
        <v>22</v>
      </c>
      <c r="B58" s="93">
        <f t="shared" si="1"/>
        <v>22</v>
      </c>
      <c r="C58" s="93">
        <v>50</v>
      </c>
      <c r="D58" s="93">
        <f>IF(Centralizator!$U58=$A$1,Centralizator!A58,"")</f>
        <v>3</v>
      </c>
      <c r="E58" s="93">
        <f>IF(Centralizator!$U58=$A$1,Centralizator!B58,"")</f>
        <v>6</v>
      </c>
      <c r="F58" s="93" t="str">
        <f>IF(Centralizator!$U58=$A$1,Centralizator!C58,"")</f>
        <v>Optional independent 4</v>
      </c>
      <c r="G58" s="100" t="str">
        <f>IF(Centralizator!$U58=$A$1,Centralizator!D58,"")</f>
        <v>Opt.Ind.4.1-Machine Tools (*)</v>
      </c>
      <c r="H58" s="100" t="str">
        <f>IF(Centralizator!$U58=$A$1,Centralizator!E58,"")</f>
        <v>Opt.Ind.4.2- Manufacturing  systems</v>
      </c>
      <c r="I58" s="100" t="str">
        <f>IF(Centralizator!$U58=$A$1,Centralizator!F58,"")</f>
        <v>Conf.</v>
      </c>
      <c r="J58" s="100" t="str">
        <f>IF(Centralizator!$U58=$A$1,Centralizator!G58,"")</f>
        <v>dr.ing.</v>
      </c>
      <c r="K58" s="100" t="str">
        <f>IF(Centralizator!$U58=$A$1,Centralizator!H58,"")</f>
        <v>SOSDEAN Danut</v>
      </c>
      <c r="L58" s="100" t="str">
        <f>IF(Centralizator!$U58=$A$1,Centralizator!J58,"")</f>
        <v>S.L.</v>
      </c>
      <c r="M58" s="100" t="str">
        <f>IF(Centralizator!$U58=$A$1,Centralizator!K58,"")</f>
        <v>dr.ing.</v>
      </c>
      <c r="N58" s="100" t="str">
        <f>IF(Centralizator!$U58=$A$1,Centralizator!L58,"")</f>
        <v>DUME Adrian</v>
      </c>
      <c r="O58" s="94" t="str">
        <f>IF(Centralizator!$U58=$A$1,Centralizator!N58,"")</f>
        <v>E</v>
      </c>
      <c r="P58" s="94">
        <f>IF(Centralizator!$U58=$A$1,Centralizator!O58,"")</f>
        <v>4</v>
      </c>
      <c r="Q58" s="94">
        <f>IF(Centralizator!$U58=$A$1,Centralizator!P58,"")</f>
        <v>28</v>
      </c>
      <c r="R58" s="94">
        <f>IF(Centralizator!$U58=$A$1,Centralizator!Q58,"")</f>
        <v>0</v>
      </c>
      <c r="S58" s="94">
        <f>IF(Centralizator!$U58=$A$1,Centralizator!R58,"")</f>
        <v>28</v>
      </c>
      <c r="T58" s="94">
        <f>IF(Centralizator!$U58=$A$1,Centralizator!S58,"")</f>
        <v>0</v>
      </c>
      <c r="U58" s="94">
        <f>IF(Centralizator!$U58=$A$1,Centralizator!T58,"")</f>
        <v>56</v>
      </c>
      <c r="V58" s="94" t="str">
        <f>IF(Centralizator!$U58=$A$1,Centralizator!U58,"")</f>
        <v>DD</v>
      </c>
      <c r="W58" s="94">
        <f>IF(Centralizator!$U58=$A$1,Centralizator!V58,"")</f>
        <v>56</v>
      </c>
      <c r="X58" s="94">
        <f>IF(Centralizator!$U58=$A$1,Centralizator!W58,"")</f>
        <v>28</v>
      </c>
      <c r="Y58" s="94">
        <f>IF(Centralizator!$U58=$A$1,Centralizator!X58,"")</f>
        <v>28</v>
      </c>
      <c r="Z58" s="94">
        <f>IF(Centralizator!$U58=$A$1,Centralizator!Y58,"")</f>
        <v>4</v>
      </c>
      <c r="AA58" s="94">
        <f>IF(Centralizator!$U58=$A$1,Centralizator!Z58,"")</f>
        <v>2</v>
      </c>
      <c r="AB58" s="94">
        <f>IF(Centralizator!$U58=$A$1,Centralizator!AA58,"")</f>
        <v>2</v>
      </c>
      <c r="AC58" s="94" t="str">
        <f>IF(Centralizator!$U58=$A$1,Centralizator!AB58,"")</f>
        <v>Opt.</v>
      </c>
    </row>
    <row r="59" spans="1:29" hidden="1" x14ac:dyDescent="0.2">
      <c r="A59" s="93" t="str">
        <f t="shared" si="0"/>
        <v/>
      </c>
      <c r="B59" s="93">
        <f t="shared" si="1"/>
        <v>22</v>
      </c>
      <c r="C59" s="93">
        <v>51</v>
      </c>
      <c r="D59" s="93" t="str">
        <f>IF(Centralizator!$U59=$A$1,Centralizator!A59,"")</f>
        <v/>
      </c>
      <c r="E59" s="93" t="str">
        <f>IF(Centralizator!$U59=$A$1,Centralizator!B59,"")</f>
        <v/>
      </c>
      <c r="F59" s="93" t="str">
        <f>IF(Centralizator!$U59=$A$1,Centralizator!C59,"")</f>
        <v/>
      </c>
      <c r="G59" s="100" t="str">
        <f>IF(Centralizator!$U59=$A$1,Centralizator!D59,"")</f>
        <v/>
      </c>
      <c r="H59" s="100" t="str">
        <f>IF(Centralizator!$U59=$A$1,Centralizator!E59,"")</f>
        <v/>
      </c>
      <c r="I59" s="100" t="str">
        <f>IF(Centralizator!$U59=$A$1,Centralizator!F59,"")</f>
        <v/>
      </c>
      <c r="J59" s="100" t="str">
        <f>IF(Centralizator!$U59=$A$1,Centralizator!G59,"")</f>
        <v/>
      </c>
      <c r="K59" s="100" t="str">
        <f>IF(Centralizator!$U59=$A$1,Centralizator!H59,"")</f>
        <v/>
      </c>
      <c r="L59" s="100" t="str">
        <f>IF(Centralizator!$U59=$A$1,Centralizator!J59,"")</f>
        <v/>
      </c>
      <c r="M59" s="100" t="str">
        <f>IF(Centralizator!$U59=$A$1,Centralizator!K59,"")</f>
        <v/>
      </c>
      <c r="N59" s="100" t="str">
        <f>IF(Centralizator!$U59=$A$1,Centralizator!L59,"")</f>
        <v/>
      </c>
      <c r="O59" s="94" t="str">
        <f>IF(Centralizator!$U59=$A$1,Centralizator!N59,"")</f>
        <v/>
      </c>
      <c r="P59" s="94" t="str">
        <f>IF(Centralizator!$U59=$A$1,Centralizator!O59,"")</f>
        <v/>
      </c>
      <c r="Q59" s="94" t="str">
        <f>IF(Centralizator!$U59=$A$1,Centralizator!P59,"")</f>
        <v/>
      </c>
      <c r="R59" s="94" t="str">
        <f>IF(Centralizator!$U59=$A$1,Centralizator!Q59,"")</f>
        <v/>
      </c>
      <c r="S59" s="94" t="str">
        <f>IF(Centralizator!$U59=$A$1,Centralizator!R59,"")</f>
        <v/>
      </c>
      <c r="T59" s="94" t="str">
        <f>IF(Centralizator!$U59=$A$1,Centralizator!S59,"")</f>
        <v/>
      </c>
      <c r="U59" s="94" t="str">
        <f>IF(Centralizator!$U59=$A$1,Centralizator!T59,"")</f>
        <v/>
      </c>
      <c r="V59" s="94" t="str">
        <f>IF(Centralizator!$U59=$A$1,Centralizator!U59,"")</f>
        <v/>
      </c>
      <c r="W59" s="94" t="str">
        <f>IF(Centralizator!$U59=$A$1,Centralizator!V59,"")</f>
        <v/>
      </c>
      <c r="X59" s="94" t="str">
        <f>IF(Centralizator!$U59=$A$1,Centralizator!W59,"")</f>
        <v/>
      </c>
      <c r="Y59" s="94" t="str">
        <f>IF(Centralizator!$U59=$A$1,Centralizator!X59,"")</f>
        <v/>
      </c>
      <c r="Z59" s="94" t="str">
        <f>IF(Centralizator!$U59=$A$1,Centralizator!Y59,"")</f>
        <v/>
      </c>
      <c r="AA59" s="94" t="str">
        <f>IF(Centralizator!$U59=$A$1,Centralizator!Z59,"")</f>
        <v/>
      </c>
      <c r="AB59" s="94" t="str">
        <f>IF(Centralizator!$U59=$A$1,Centralizator!AA59,"")</f>
        <v/>
      </c>
      <c r="AC59" s="94" t="str">
        <f>IF(Centralizator!$U59=$A$1,Centralizator!AB59,"")</f>
        <v/>
      </c>
    </row>
    <row r="60" spans="1:29" hidden="1" x14ac:dyDescent="0.2">
      <c r="A60" s="93" t="str">
        <f t="shared" si="0"/>
        <v/>
      </c>
      <c r="B60" s="93">
        <f t="shared" si="1"/>
        <v>22</v>
      </c>
      <c r="C60" s="93">
        <v>52</v>
      </c>
      <c r="D60" s="93" t="str">
        <f>IF(Centralizator!$U60=$A$1,Centralizator!A60,"")</f>
        <v/>
      </c>
      <c r="E60" s="93" t="str">
        <f>IF(Centralizator!$U60=$A$1,Centralizator!B60,"")</f>
        <v/>
      </c>
      <c r="F60" s="93" t="str">
        <f>IF(Centralizator!$U60=$A$1,Centralizator!C60,"")</f>
        <v/>
      </c>
      <c r="G60" s="100" t="str">
        <f>IF(Centralizator!$U60=$A$1,Centralizator!D60,"")</f>
        <v/>
      </c>
      <c r="H60" s="100" t="str">
        <f>IF(Centralizator!$U60=$A$1,Centralizator!E60,"")</f>
        <v/>
      </c>
      <c r="I60" s="100" t="str">
        <f>IF(Centralizator!$U60=$A$1,Centralizator!F60,"")</f>
        <v/>
      </c>
      <c r="J60" s="100" t="str">
        <f>IF(Centralizator!$U60=$A$1,Centralizator!G60,"")</f>
        <v/>
      </c>
      <c r="K60" s="100" t="str">
        <f>IF(Centralizator!$U60=$A$1,Centralizator!H60,"")</f>
        <v/>
      </c>
      <c r="L60" s="100" t="str">
        <f>IF(Centralizator!$U60=$A$1,Centralizator!J60,"")</f>
        <v/>
      </c>
      <c r="M60" s="100" t="str">
        <f>IF(Centralizator!$U60=$A$1,Centralizator!K60,"")</f>
        <v/>
      </c>
      <c r="N60" s="100" t="str">
        <f>IF(Centralizator!$U60=$A$1,Centralizator!L60,"")</f>
        <v/>
      </c>
      <c r="O60" s="94" t="str">
        <f>IF(Centralizator!$U60=$A$1,Centralizator!N60,"")</f>
        <v/>
      </c>
      <c r="P60" s="94" t="str">
        <f>IF(Centralizator!$U60=$A$1,Centralizator!O60,"")</f>
        <v/>
      </c>
      <c r="Q60" s="94" t="str">
        <f>IF(Centralizator!$U60=$A$1,Centralizator!P60,"")</f>
        <v/>
      </c>
      <c r="R60" s="94" t="str">
        <f>IF(Centralizator!$U60=$A$1,Centralizator!Q60,"")</f>
        <v/>
      </c>
      <c r="S60" s="94" t="str">
        <f>IF(Centralizator!$U60=$A$1,Centralizator!R60,"")</f>
        <v/>
      </c>
      <c r="T60" s="94" t="str">
        <f>IF(Centralizator!$U60=$A$1,Centralizator!S60,"")</f>
        <v/>
      </c>
      <c r="U60" s="94" t="str">
        <f>IF(Centralizator!$U60=$A$1,Centralizator!T60,"")</f>
        <v/>
      </c>
      <c r="V60" s="94" t="str">
        <f>IF(Centralizator!$U60=$A$1,Centralizator!U60,"")</f>
        <v/>
      </c>
      <c r="W60" s="94" t="str">
        <f>IF(Centralizator!$U60=$A$1,Centralizator!V60,"")</f>
        <v/>
      </c>
      <c r="X60" s="94" t="str">
        <f>IF(Centralizator!$U60=$A$1,Centralizator!W60,"")</f>
        <v/>
      </c>
      <c r="Y60" s="94" t="str">
        <f>IF(Centralizator!$U60=$A$1,Centralizator!X60,"")</f>
        <v/>
      </c>
      <c r="Z60" s="94" t="str">
        <f>IF(Centralizator!$U60=$A$1,Centralizator!Y60,"")</f>
        <v/>
      </c>
      <c r="AA60" s="94" t="str">
        <f>IF(Centralizator!$U60=$A$1,Centralizator!Z60,"")</f>
        <v/>
      </c>
      <c r="AB60" s="94" t="str">
        <f>IF(Centralizator!$U60=$A$1,Centralizator!AA60,"")</f>
        <v/>
      </c>
      <c r="AC60" s="94" t="str">
        <f>IF(Centralizator!$U60=$A$1,Centralizator!AB60,"")</f>
        <v/>
      </c>
    </row>
    <row r="61" spans="1:29" hidden="1" x14ac:dyDescent="0.2">
      <c r="A61" s="93">
        <f t="shared" si="0"/>
        <v>23</v>
      </c>
      <c r="B61" s="93">
        <f t="shared" si="1"/>
        <v>23</v>
      </c>
      <c r="C61" s="93">
        <v>53</v>
      </c>
      <c r="D61" s="93">
        <f>IF(Centralizator!$U61=$A$1,Centralizator!A61,"")</f>
        <v>3</v>
      </c>
      <c r="E61" s="93">
        <f>IF(Centralizator!$U61=$A$1,Centralizator!B61,"")</f>
        <v>6</v>
      </c>
      <c r="F61" s="93" t="str">
        <f>IF(Centralizator!$U61=$A$1,Centralizator!C61,"")</f>
        <v>Professional practical training  100 hours/sem.</v>
      </c>
      <c r="G61" s="100">
        <f>IF(Centralizator!$U61=$A$1,Centralizator!D61,"")</f>
        <v>0</v>
      </c>
      <c r="H61" s="100">
        <f>IF(Centralizator!$U61=$A$1,Centralizator!E61,"")</f>
        <v>0</v>
      </c>
      <c r="I61" s="100" t="str">
        <f>IF(Centralizator!$U61=$A$1,Centralizator!F61,"")</f>
        <v>S.L.</v>
      </c>
      <c r="J61" s="100" t="str">
        <f>IF(Centralizator!$U61=$A$1,Centralizator!G61,"")</f>
        <v>dr.ing.</v>
      </c>
      <c r="K61" s="100" t="str">
        <f>IF(Centralizator!$U61=$A$1,Centralizator!H61,"")</f>
        <v>BURCA Mircea</v>
      </c>
      <c r="L61" s="100" t="str">
        <f>IF(Centralizator!$U61=$A$1,Centralizator!J61,"")</f>
        <v>Asist.</v>
      </c>
      <c r="M61" s="100" t="str">
        <f>IF(Centralizator!$U61=$A$1,Centralizator!K61,"")</f>
        <v>dr.ing.</v>
      </c>
      <c r="N61" s="100" t="str">
        <f>IF(Centralizator!$U61=$A$1,Centralizator!L61,"")</f>
        <v>STEF Dorian</v>
      </c>
      <c r="O61" s="94" t="str">
        <f>IF(Centralizator!$U61=$A$1,Centralizator!N61,"")</f>
        <v>C</v>
      </c>
      <c r="P61" s="94">
        <f>IF(Centralizator!$U61=$A$1,Centralizator!O61,"")</f>
        <v>3</v>
      </c>
      <c r="Q61" s="94">
        <f>IF(Centralizator!$U61=$A$1,Centralizator!P61,"")</f>
        <v>0</v>
      </c>
      <c r="R61" s="94">
        <f>IF(Centralizator!$U61=$A$1,Centralizator!Q61,"")</f>
        <v>0</v>
      </c>
      <c r="S61" s="94">
        <f>IF(Centralizator!$U61=$A$1,Centralizator!R61,"")</f>
        <v>0</v>
      </c>
      <c r="T61" s="94">
        <f>IF(Centralizator!$U61=$A$1,Centralizator!S61,"")</f>
        <v>0</v>
      </c>
      <c r="U61" s="94">
        <f>IF(Centralizator!$U61=$A$1,Centralizator!T61,"")</f>
        <v>0</v>
      </c>
      <c r="V61" s="94" t="str">
        <f>IF(Centralizator!$U61=$A$1,Centralizator!U61,"")</f>
        <v>DD</v>
      </c>
      <c r="W61" s="94">
        <f>IF(Centralizator!$U61=$A$1,Centralizator!V61,"")</f>
        <v>0</v>
      </c>
      <c r="X61" s="94">
        <f>IF(Centralizator!$U61=$A$1,Centralizator!W61,"")</f>
        <v>0</v>
      </c>
      <c r="Y61" s="94">
        <f>IF(Centralizator!$U61=$A$1,Centralizator!X61,"")</f>
        <v>0</v>
      </c>
      <c r="Z61" s="94">
        <f>IF(Centralizator!$U61=$A$1,Centralizator!Y61,"")</f>
        <v>0</v>
      </c>
      <c r="AA61" s="94">
        <f>IF(Centralizator!$U61=$A$1,Centralizator!Z61,"")</f>
        <v>0</v>
      </c>
      <c r="AB61" s="94">
        <f>IF(Centralizator!$U61=$A$1,Centralizator!AA61,"")</f>
        <v>0</v>
      </c>
      <c r="AC61" s="94" t="str">
        <f>IF(Centralizator!$U61=$A$1,Centralizator!AB61,"")</f>
        <v>Oblig.</v>
      </c>
    </row>
    <row r="62" spans="1:29" hidden="1" x14ac:dyDescent="0.2">
      <c r="A62" s="93" t="str">
        <f t="shared" si="0"/>
        <v/>
      </c>
      <c r="B62" s="93">
        <f t="shared" si="1"/>
        <v>23</v>
      </c>
      <c r="C62" s="93">
        <v>54</v>
      </c>
      <c r="D62" s="93" t="str">
        <f>IF(Centralizator!$U62=$A$1,Centralizator!A62,"")</f>
        <v/>
      </c>
      <c r="E62" s="93" t="str">
        <f>IF(Centralizator!$U62=$A$1,Centralizator!B62,"")</f>
        <v/>
      </c>
      <c r="F62" s="93" t="str">
        <f>IF(Centralizator!$U62=$A$1,Centralizator!C62,"")</f>
        <v/>
      </c>
      <c r="G62" s="100" t="str">
        <f>IF(Centralizator!$U62=$A$1,Centralizator!D62,"")</f>
        <v/>
      </c>
      <c r="H62" s="100" t="str">
        <f>IF(Centralizator!$U62=$A$1,Centralizator!E62,"")</f>
        <v/>
      </c>
      <c r="I62" s="100" t="str">
        <f>IF(Centralizator!$U62=$A$1,Centralizator!F62,"")</f>
        <v/>
      </c>
      <c r="J62" s="100" t="str">
        <f>IF(Centralizator!$U62=$A$1,Centralizator!G62,"")</f>
        <v/>
      </c>
      <c r="K62" s="100" t="str">
        <f>IF(Centralizator!$U62=$A$1,Centralizator!H62,"")</f>
        <v/>
      </c>
      <c r="L62" s="100" t="str">
        <f>IF(Centralizator!$U62=$A$1,Centralizator!J62,"")</f>
        <v/>
      </c>
      <c r="M62" s="100" t="str">
        <f>IF(Centralizator!$U62=$A$1,Centralizator!K62,"")</f>
        <v/>
      </c>
      <c r="N62" s="100" t="str">
        <f>IF(Centralizator!$U62=$A$1,Centralizator!L62,"")</f>
        <v/>
      </c>
      <c r="O62" s="94" t="str">
        <f>IF(Centralizator!$U62=$A$1,Centralizator!N62,"")</f>
        <v/>
      </c>
      <c r="P62" s="94" t="str">
        <f>IF(Centralizator!$U62=$A$1,Centralizator!O62,"")</f>
        <v/>
      </c>
      <c r="Q62" s="94" t="str">
        <f>IF(Centralizator!$U62=$A$1,Centralizator!P62,"")</f>
        <v/>
      </c>
      <c r="R62" s="94" t="str">
        <f>IF(Centralizator!$U62=$A$1,Centralizator!Q62,"")</f>
        <v/>
      </c>
      <c r="S62" s="94" t="str">
        <f>IF(Centralizator!$U62=$A$1,Centralizator!R62,"")</f>
        <v/>
      </c>
      <c r="T62" s="94" t="str">
        <f>IF(Centralizator!$U62=$A$1,Centralizator!S62,"")</f>
        <v/>
      </c>
      <c r="U62" s="94" t="str">
        <f>IF(Centralizator!$U62=$A$1,Centralizator!T62,"")</f>
        <v/>
      </c>
      <c r="V62" s="94" t="str">
        <f>IF(Centralizator!$U62=$A$1,Centralizator!U62,"")</f>
        <v/>
      </c>
      <c r="W62" s="94" t="str">
        <f>IF(Centralizator!$U62=$A$1,Centralizator!V62,"")</f>
        <v/>
      </c>
      <c r="X62" s="94" t="str">
        <f>IF(Centralizator!$U62=$A$1,Centralizator!W62,"")</f>
        <v/>
      </c>
      <c r="Y62" s="94" t="str">
        <f>IF(Centralizator!$U62=$A$1,Centralizator!X62,"")</f>
        <v/>
      </c>
      <c r="Z62" s="94" t="str">
        <f>IF(Centralizator!$U62=$A$1,Centralizator!Y62,"")</f>
        <v/>
      </c>
      <c r="AA62" s="94" t="str">
        <f>IF(Centralizator!$U62=$A$1,Centralizator!Z62,"")</f>
        <v/>
      </c>
      <c r="AB62" s="94" t="str">
        <f>IF(Centralizator!$U62=$A$1,Centralizator!AA62,"")</f>
        <v/>
      </c>
      <c r="AC62" s="94" t="str">
        <f>IF(Centralizator!$U62=$A$1,Centralizator!AB62,"")</f>
        <v/>
      </c>
    </row>
    <row r="63" spans="1:29" hidden="1" x14ac:dyDescent="0.2">
      <c r="A63" s="93" t="str">
        <f t="shared" si="0"/>
        <v/>
      </c>
      <c r="B63" s="93">
        <f t="shared" si="1"/>
        <v>23</v>
      </c>
      <c r="C63" s="93">
        <v>55</v>
      </c>
      <c r="D63" s="93" t="str">
        <f>IF(Centralizator!$U63=$A$1,Centralizator!A63,"")</f>
        <v/>
      </c>
      <c r="E63" s="93" t="str">
        <f>IF(Centralizator!$U63=$A$1,Centralizator!B63,"")</f>
        <v/>
      </c>
      <c r="F63" s="93" t="str">
        <f>IF(Centralizator!$U63=$A$1,Centralizator!C63,"")</f>
        <v/>
      </c>
      <c r="G63" s="100" t="str">
        <f>IF(Centralizator!$U63=$A$1,Centralizator!D63,"")</f>
        <v/>
      </c>
      <c r="H63" s="100" t="str">
        <f>IF(Centralizator!$U63=$A$1,Centralizator!E63,"")</f>
        <v/>
      </c>
      <c r="I63" s="100" t="str">
        <f>IF(Centralizator!$U63=$A$1,Centralizator!F63,"")</f>
        <v/>
      </c>
      <c r="J63" s="100" t="str">
        <f>IF(Centralizator!$U63=$A$1,Centralizator!G63,"")</f>
        <v/>
      </c>
      <c r="K63" s="100" t="str">
        <f>IF(Centralizator!$U63=$A$1,Centralizator!H63,"")</f>
        <v/>
      </c>
      <c r="L63" s="100" t="str">
        <f>IF(Centralizator!$U63=$A$1,Centralizator!J63,"")</f>
        <v/>
      </c>
      <c r="M63" s="100" t="str">
        <f>IF(Centralizator!$U63=$A$1,Centralizator!K63,"")</f>
        <v/>
      </c>
      <c r="N63" s="100" t="str">
        <f>IF(Centralizator!$U63=$A$1,Centralizator!L63,"")</f>
        <v/>
      </c>
      <c r="O63" s="94" t="str">
        <f>IF(Centralizator!$U63=$A$1,Centralizator!N63,"")</f>
        <v/>
      </c>
      <c r="P63" s="94" t="str">
        <f>IF(Centralizator!$U63=$A$1,Centralizator!O63,"")</f>
        <v/>
      </c>
      <c r="Q63" s="94" t="str">
        <f>IF(Centralizator!$U63=$A$1,Centralizator!P63,"")</f>
        <v/>
      </c>
      <c r="R63" s="94" t="str">
        <f>IF(Centralizator!$U63=$A$1,Centralizator!Q63,"")</f>
        <v/>
      </c>
      <c r="S63" s="94" t="str">
        <f>IF(Centralizator!$U63=$A$1,Centralizator!R63,"")</f>
        <v/>
      </c>
      <c r="T63" s="94" t="str">
        <f>IF(Centralizator!$U63=$A$1,Centralizator!S63,"")</f>
        <v/>
      </c>
      <c r="U63" s="94" t="str">
        <f>IF(Centralizator!$U63=$A$1,Centralizator!T63,"")</f>
        <v/>
      </c>
      <c r="V63" s="94" t="str">
        <f>IF(Centralizator!$U63=$A$1,Centralizator!U63,"")</f>
        <v/>
      </c>
      <c r="W63" s="94" t="str">
        <f>IF(Centralizator!$U63=$A$1,Centralizator!V63,"")</f>
        <v/>
      </c>
      <c r="X63" s="94" t="str">
        <f>IF(Centralizator!$U63=$A$1,Centralizator!W63,"")</f>
        <v/>
      </c>
      <c r="Y63" s="94" t="str">
        <f>IF(Centralizator!$U63=$A$1,Centralizator!X63,"")</f>
        <v/>
      </c>
      <c r="Z63" s="94" t="str">
        <f>IF(Centralizator!$U63=$A$1,Centralizator!Y63,"")</f>
        <v/>
      </c>
      <c r="AA63" s="94" t="str">
        <f>IF(Centralizator!$U63=$A$1,Centralizator!Z63,"")</f>
        <v/>
      </c>
      <c r="AB63" s="94" t="str">
        <f>IF(Centralizator!$U63=$A$1,Centralizator!AA63,"")</f>
        <v/>
      </c>
      <c r="AC63" s="94" t="str">
        <f>IF(Centralizator!$U63=$A$1,Centralizator!AB63,"")</f>
        <v/>
      </c>
    </row>
    <row r="64" spans="1:29" hidden="1" x14ac:dyDescent="0.2">
      <c r="A64" s="93" t="str">
        <f t="shared" si="0"/>
        <v/>
      </c>
      <c r="B64" s="93">
        <f t="shared" si="1"/>
        <v>23</v>
      </c>
      <c r="C64" s="93">
        <v>56</v>
      </c>
      <c r="D64" s="93" t="str">
        <f>IF(Centralizator!$U64=$A$1,Centralizator!A64,"")</f>
        <v/>
      </c>
      <c r="E64" s="93" t="str">
        <f>IF(Centralizator!$U64=$A$1,Centralizator!B64,"")</f>
        <v/>
      </c>
      <c r="F64" s="93" t="str">
        <f>IF(Centralizator!$U64=$A$1,Centralizator!C64,"")</f>
        <v/>
      </c>
      <c r="G64" s="100" t="str">
        <f>IF(Centralizator!$U64=$A$1,Centralizator!D64,"")</f>
        <v/>
      </c>
      <c r="H64" s="100" t="str">
        <f>IF(Centralizator!$U64=$A$1,Centralizator!E64,"")</f>
        <v/>
      </c>
      <c r="I64" s="100" t="str">
        <f>IF(Centralizator!$U64=$A$1,Centralizator!F64,"")</f>
        <v/>
      </c>
      <c r="J64" s="100" t="str">
        <f>IF(Centralizator!$U64=$A$1,Centralizator!G64,"")</f>
        <v/>
      </c>
      <c r="K64" s="100" t="str">
        <f>IF(Centralizator!$U64=$A$1,Centralizator!H64,"")</f>
        <v/>
      </c>
      <c r="L64" s="100" t="str">
        <f>IF(Centralizator!$U64=$A$1,Centralizator!J64,"")</f>
        <v/>
      </c>
      <c r="M64" s="100" t="str">
        <f>IF(Centralizator!$U64=$A$1,Centralizator!K64,"")</f>
        <v/>
      </c>
      <c r="N64" s="100" t="str">
        <f>IF(Centralizator!$U64=$A$1,Centralizator!L64,"")</f>
        <v/>
      </c>
      <c r="O64" s="94" t="str">
        <f>IF(Centralizator!$U64=$A$1,Centralizator!N64,"")</f>
        <v/>
      </c>
      <c r="P64" s="94" t="str">
        <f>IF(Centralizator!$U64=$A$1,Centralizator!O64,"")</f>
        <v/>
      </c>
      <c r="Q64" s="94" t="str">
        <f>IF(Centralizator!$U64=$A$1,Centralizator!P64,"")</f>
        <v/>
      </c>
      <c r="R64" s="94" t="str">
        <f>IF(Centralizator!$U64=$A$1,Centralizator!Q64,"")</f>
        <v/>
      </c>
      <c r="S64" s="94" t="str">
        <f>IF(Centralizator!$U64=$A$1,Centralizator!R64,"")</f>
        <v/>
      </c>
      <c r="T64" s="94" t="str">
        <f>IF(Centralizator!$U64=$A$1,Centralizator!S64,"")</f>
        <v/>
      </c>
      <c r="U64" s="94" t="str">
        <f>IF(Centralizator!$U64=$A$1,Centralizator!T64,"")</f>
        <v/>
      </c>
      <c r="V64" s="94" t="str">
        <f>IF(Centralizator!$U64=$A$1,Centralizator!U64,"")</f>
        <v/>
      </c>
      <c r="W64" s="94" t="str">
        <f>IF(Centralizator!$U64=$A$1,Centralizator!V64,"")</f>
        <v/>
      </c>
      <c r="X64" s="94" t="str">
        <f>IF(Centralizator!$U64=$A$1,Centralizator!W64,"")</f>
        <v/>
      </c>
      <c r="Y64" s="94" t="str">
        <f>IF(Centralizator!$U64=$A$1,Centralizator!X64,"")</f>
        <v/>
      </c>
      <c r="Z64" s="94" t="str">
        <f>IF(Centralizator!$U64=$A$1,Centralizator!Y64,"")</f>
        <v/>
      </c>
      <c r="AA64" s="94" t="str">
        <f>IF(Centralizator!$U64=$A$1,Centralizator!Z64,"")</f>
        <v/>
      </c>
      <c r="AB64" s="94" t="str">
        <f>IF(Centralizator!$U64=$A$1,Centralizator!AA64,"")</f>
        <v/>
      </c>
      <c r="AC64" s="94" t="str">
        <f>IF(Centralizator!$U64=$A$1,Centralizator!AB64,"")</f>
        <v/>
      </c>
    </row>
    <row r="65" spans="1:29" hidden="1" x14ac:dyDescent="0.2">
      <c r="A65" s="93" t="str">
        <f t="shared" si="0"/>
        <v/>
      </c>
      <c r="B65" s="93">
        <f t="shared" si="1"/>
        <v>23</v>
      </c>
      <c r="C65" s="93">
        <v>57</v>
      </c>
      <c r="D65" s="93" t="str">
        <f>IF(Centralizator!$U65=$A$1,Centralizator!A65,"")</f>
        <v/>
      </c>
      <c r="E65" s="93" t="str">
        <f>IF(Centralizator!$U65=$A$1,Centralizator!B65,"")</f>
        <v/>
      </c>
      <c r="F65" s="93" t="str">
        <f>IF(Centralizator!$U65=$A$1,Centralizator!C65,"")</f>
        <v/>
      </c>
      <c r="G65" s="100" t="str">
        <f>IF(Centralizator!$U65=$A$1,Centralizator!D65,"")</f>
        <v/>
      </c>
      <c r="H65" s="100" t="str">
        <f>IF(Centralizator!$U65=$A$1,Centralizator!E65,"")</f>
        <v/>
      </c>
      <c r="I65" s="100" t="str">
        <f>IF(Centralizator!$U65=$A$1,Centralizator!F65,"")</f>
        <v/>
      </c>
      <c r="J65" s="100" t="str">
        <f>IF(Centralizator!$U65=$A$1,Centralizator!G65,"")</f>
        <v/>
      </c>
      <c r="K65" s="100" t="str">
        <f>IF(Centralizator!$U65=$A$1,Centralizator!H65,"")</f>
        <v/>
      </c>
      <c r="L65" s="100" t="str">
        <f>IF(Centralizator!$U65=$A$1,Centralizator!J65,"")</f>
        <v/>
      </c>
      <c r="M65" s="100" t="str">
        <f>IF(Centralizator!$U65=$A$1,Centralizator!K65,"")</f>
        <v/>
      </c>
      <c r="N65" s="100" t="str">
        <f>IF(Centralizator!$U65=$A$1,Centralizator!L65,"")</f>
        <v/>
      </c>
      <c r="O65" s="94" t="str">
        <f>IF(Centralizator!$U65=$A$1,Centralizator!N65,"")</f>
        <v/>
      </c>
      <c r="P65" s="94" t="str">
        <f>IF(Centralizator!$U65=$A$1,Centralizator!O65,"")</f>
        <v/>
      </c>
      <c r="Q65" s="94" t="str">
        <f>IF(Centralizator!$U65=$A$1,Centralizator!P65,"")</f>
        <v/>
      </c>
      <c r="R65" s="94" t="str">
        <f>IF(Centralizator!$U65=$A$1,Centralizator!Q65,"")</f>
        <v/>
      </c>
      <c r="S65" s="94" t="str">
        <f>IF(Centralizator!$U65=$A$1,Centralizator!R65,"")</f>
        <v/>
      </c>
      <c r="T65" s="94" t="str">
        <f>IF(Centralizator!$U65=$A$1,Centralizator!S65,"")</f>
        <v/>
      </c>
      <c r="U65" s="94" t="str">
        <f>IF(Centralizator!$U65=$A$1,Centralizator!T65,"")</f>
        <v/>
      </c>
      <c r="V65" s="94" t="str">
        <f>IF(Centralizator!$U65=$A$1,Centralizator!U65,"")</f>
        <v/>
      </c>
      <c r="W65" s="94" t="str">
        <f>IF(Centralizator!$U65=$A$1,Centralizator!V65,"")</f>
        <v/>
      </c>
      <c r="X65" s="94" t="str">
        <f>IF(Centralizator!$U65=$A$1,Centralizator!W65,"")</f>
        <v/>
      </c>
      <c r="Y65" s="94" t="str">
        <f>IF(Centralizator!$U65=$A$1,Centralizator!X65,"")</f>
        <v/>
      </c>
      <c r="Z65" s="94" t="str">
        <f>IF(Centralizator!$U65=$A$1,Centralizator!Y65,"")</f>
        <v/>
      </c>
      <c r="AA65" s="94" t="str">
        <f>IF(Centralizator!$U65=$A$1,Centralizator!Z65,"")</f>
        <v/>
      </c>
      <c r="AB65" s="94" t="str">
        <f>IF(Centralizator!$U65=$A$1,Centralizator!AA65,"")</f>
        <v/>
      </c>
      <c r="AC65" s="94" t="str">
        <f>IF(Centralizator!$U65=$A$1,Centralizator!AB65,"")</f>
        <v/>
      </c>
    </row>
    <row r="66" spans="1:29" hidden="1" x14ac:dyDescent="0.2">
      <c r="A66" s="93" t="str">
        <f t="shared" si="0"/>
        <v/>
      </c>
      <c r="B66" s="93">
        <f t="shared" si="1"/>
        <v>23</v>
      </c>
      <c r="C66" s="93">
        <v>58</v>
      </c>
      <c r="D66" s="93" t="str">
        <f>IF(Centralizator!$U66=$A$1,Centralizator!A66,"")</f>
        <v/>
      </c>
      <c r="E66" s="93" t="str">
        <f>IF(Centralizator!$U66=$A$1,Centralizator!B66,"")</f>
        <v/>
      </c>
      <c r="F66" s="93" t="str">
        <f>IF(Centralizator!$U66=$A$1,Centralizator!C66,"")</f>
        <v/>
      </c>
      <c r="G66" s="100" t="str">
        <f>IF(Centralizator!$U66=$A$1,Centralizator!D66,"")</f>
        <v/>
      </c>
      <c r="H66" s="100" t="str">
        <f>IF(Centralizator!$U66=$A$1,Centralizator!E66,"")</f>
        <v/>
      </c>
      <c r="I66" s="100" t="str">
        <f>IF(Centralizator!$U66=$A$1,Centralizator!F66,"")</f>
        <v/>
      </c>
      <c r="J66" s="100" t="str">
        <f>IF(Centralizator!$U66=$A$1,Centralizator!G66,"")</f>
        <v/>
      </c>
      <c r="K66" s="100" t="str">
        <f>IF(Centralizator!$U66=$A$1,Centralizator!H66,"")</f>
        <v/>
      </c>
      <c r="L66" s="100" t="str">
        <f>IF(Centralizator!$U66=$A$1,Centralizator!J66,"")</f>
        <v/>
      </c>
      <c r="M66" s="100" t="str">
        <f>IF(Centralizator!$U66=$A$1,Centralizator!K66,"")</f>
        <v/>
      </c>
      <c r="N66" s="100" t="str">
        <f>IF(Centralizator!$U66=$A$1,Centralizator!L66,"")</f>
        <v/>
      </c>
      <c r="O66" s="94" t="str">
        <f>IF(Centralizator!$U66=$A$1,Centralizator!N66,"")</f>
        <v/>
      </c>
      <c r="P66" s="94" t="str">
        <f>IF(Centralizator!$U66=$A$1,Centralizator!O66,"")</f>
        <v/>
      </c>
      <c r="Q66" s="94" t="str">
        <f>IF(Centralizator!$U66=$A$1,Centralizator!P66,"")</f>
        <v/>
      </c>
      <c r="R66" s="94" t="str">
        <f>IF(Centralizator!$U66=$A$1,Centralizator!Q66,"")</f>
        <v/>
      </c>
      <c r="S66" s="94" t="str">
        <f>IF(Centralizator!$U66=$A$1,Centralizator!R66,"")</f>
        <v/>
      </c>
      <c r="T66" s="94" t="str">
        <f>IF(Centralizator!$U66=$A$1,Centralizator!S66,"")</f>
        <v/>
      </c>
      <c r="U66" s="94" t="str">
        <f>IF(Centralizator!$U66=$A$1,Centralizator!T66,"")</f>
        <v/>
      </c>
      <c r="V66" s="94" t="str">
        <f>IF(Centralizator!$U66=$A$1,Centralizator!U66,"")</f>
        <v/>
      </c>
      <c r="W66" s="94" t="str">
        <f>IF(Centralizator!$U66=$A$1,Centralizator!V66,"")</f>
        <v/>
      </c>
      <c r="X66" s="94" t="str">
        <f>IF(Centralizator!$U66=$A$1,Centralizator!W66,"")</f>
        <v/>
      </c>
      <c r="Y66" s="94" t="str">
        <f>IF(Centralizator!$U66=$A$1,Centralizator!X66,"")</f>
        <v/>
      </c>
      <c r="Z66" s="94" t="str">
        <f>IF(Centralizator!$U66=$A$1,Centralizator!Y66,"")</f>
        <v/>
      </c>
      <c r="AA66" s="94" t="str">
        <f>IF(Centralizator!$U66=$A$1,Centralizator!Z66,"")</f>
        <v/>
      </c>
      <c r="AB66" s="94" t="str">
        <f>IF(Centralizator!$U66=$A$1,Centralizator!AA66,"")</f>
        <v/>
      </c>
      <c r="AC66" s="94" t="str">
        <f>IF(Centralizator!$U66=$A$1,Centralizator!AB66,"")</f>
        <v/>
      </c>
    </row>
    <row r="67" spans="1:29" hidden="1" x14ac:dyDescent="0.2">
      <c r="A67" s="93">
        <f t="shared" si="0"/>
        <v>24</v>
      </c>
      <c r="B67" s="93">
        <f t="shared" si="1"/>
        <v>24</v>
      </c>
      <c r="C67" s="93">
        <v>59</v>
      </c>
      <c r="D67" s="93">
        <f>IF(Centralizator!$U67=$A$1,Centralizator!A67,"")</f>
        <v>4</v>
      </c>
      <c r="E67" s="93">
        <f>IF(Centralizator!$U67=$A$1,Centralizator!B67,"")</f>
        <v>7</v>
      </c>
      <c r="F67" s="93" t="str">
        <f>IF(Centralizator!$U67=$A$1,Centralizator!C67,"")</f>
        <v>Optional packed 1</v>
      </c>
      <c r="G67" s="100" t="str">
        <f>IF(Centralizator!$U67=$A$1,Centralizator!D67,"")</f>
        <v>Opt.Pac.1.1-Manufacturing devices and maintenance (*)</v>
      </c>
      <c r="H67" s="100" t="str">
        <f>IF(Centralizator!$U67=$A$1,Centralizator!E67,"")</f>
        <v>Opt.Pac.1.2- Operational availability of technological systems</v>
      </c>
      <c r="I67" s="100" t="str">
        <f>IF(Centralizator!$U67=$A$1,Centralizator!F67,"")</f>
        <v>Conf.</v>
      </c>
      <c r="J67" s="100" t="str">
        <f>IF(Centralizator!$U67=$A$1,Centralizator!G67,"")</f>
        <v>dr.ing.</v>
      </c>
      <c r="K67" s="100" t="str">
        <f>IF(Centralizator!$U67=$A$1,Centralizator!H67,"")</f>
        <v>PAMINTAS Eugen</v>
      </c>
      <c r="L67" s="100" t="str">
        <f>IF(Centralizator!$U67=$A$1,Centralizator!J67,"")</f>
        <v>Asist.</v>
      </c>
      <c r="M67" s="100" t="str">
        <f>IF(Centralizator!$U67=$A$1,Centralizator!K67,"")</f>
        <v>dr.ing.</v>
      </c>
      <c r="N67" s="100" t="str">
        <f>IF(Centralizator!$U67=$A$1,Centralizator!L67,"")</f>
        <v>BANCIU Felicia</v>
      </c>
      <c r="O67" s="94" t="str">
        <f>IF(Centralizator!$U67=$A$1,Centralizator!N67,"")</f>
        <v>D</v>
      </c>
      <c r="P67" s="94">
        <f>IF(Centralizator!$U67=$A$1,Centralizator!O67,"")</f>
        <v>5</v>
      </c>
      <c r="Q67" s="94">
        <f>IF(Centralizator!$U67=$A$1,Centralizator!P67,"")</f>
        <v>35</v>
      </c>
      <c r="R67" s="94">
        <f>IF(Centralizator!$U67=$A$1,Centralizator!Q67,"")</f>
        <v>0</v>
      </c>
      <c r="S67" s="94">
        <f>IF(Centralizator!$U67=$A$1,Centralizator!R67,"")</f>
        <v>14</v>
      </c>
      <c r="T67" s="94">
        <f>IF(Centralizator!$U67=$A$1,Centralizator!S67,"")</f>
        <v>14</v>
      </c>
      <c r="U67" s="94">
        <f>IF(Centralizator!$U67=$A$1,Centralizator!T67,"")</f>
        <v>63</v>
      </c>
      <c r="V67" s="94" t="str">
        <f>IF(Centralizator!$U67=$A$1,Centralizator!U67,"")</f>
        <v>DD</v>
      </c>
      <c r="W67" s="94">
        <f>IF(Centralizator!$U67=$A$1,Centralizator!V67,"")</f>
        <v>63</v>
      </c>
      <c r="X67" s="94">
        <f>IF(Centralizator!$U67=$A$1,Centralizator!W67,"")</f>
        <v>35</v>
      </c>
      <c r="Y67" s="94">
        <f>IF(Centralizator!$U67=$A$1,Centralizator!X67,"")</f>
        <v>28</v>
      </c>
      <c r="Z67" s="94">
        <f>IF(Centralizator!$U67=$A$1,Centralizator!Y67,"")</f>
        <v>4.5</v>
      </c>
      <c r="AA67" s="94">
        <f>IF(Centralizator!$U67=$A$1,Centralizator!Z67,"")</f>
        <v>2.5</v>
      </c>
      <c r="AB67" s="94">
        <f>IF(Centralizator!$U67=$A$1,Centralizator!AA67,"")</f>
        <v>2</v>
      </c>
      <c r="AC67" s="94" t="str">
        <f>IF(Centralizator!$U67=$A$1,Centralizator!AB67,"")</f>
        <v>Opt.</v>
      </c>
    </row>
    <row r="68" spans="1:29" hidden="1" x14ac:dyDescent="0.2">
      <c r="A68" s="93">
        <f t="shared" si="0"/>
        <v>25</v>
      </c>
      <c r="B68" s="93">
        <f t="shared" si="1"/>
        <v>25</v>
      </c>
      <c r="C68" s="93">
        <v>60</v>
      </c>
      <c r="D68" s="93">
        <f>IF(Centralizator!$U68=$A$1,Centralizator!A68,"")</f>
        <v>4</v>
      </c>
      <c r="E68" s="93">
        <f>IF(Centralizator!$U68=$A$1,Centralizator!B68,"")</f>
        <v>7</v>
      </c>
      <c r="F68" s="93" t="str">
        <f>IF(Centralizator!$U68=$A$1,Centralizator!C68,"")</f>
        <v>Optional packed 2</v>
      </c>
      <c r="G68" s="100" t="str">
        <f>IF(Centralizator!$U68=$A$1,Centralizator!D68,"")</f>
        <v>Opt.Pac.2.1-Cutting tools design and applications  (*)</v>
      </c>
      <c r="H68" s="100" t="str">
        <f>IF(Centralizator!$U68=$A$1,Centralizator!E68,"")</f>
        <v>Opt.Pac.2.2-Cutting Tools</v>
      </c>
      <c r="I68" s="100" t="str">
        <f>IF(Centralizator!$U68=$A$1,Centralizator!F68,"")</f>
        <v>S.L.</v>
      </c>
      <c r="J68" s="100" t="str">
        <f>IF(Centralizator!$U68=$A$1,Centralizator!G68,"")</f>
        <v>dr.ing.</v>
      </c>
      <c r="K68" s="100" t="str">
        <f>IF(Centralizator!$U68=$A$1,Centralizator!H68,"")</f>
        <v>COSMA Cristian</v>
      </c>
      <c r="L68" s="100" t="str">
        <f>IF(Centralizator!$U68=$A$1,Centralizator!J68,"")</f>
        <v>Asist.</v>
      </c>
      <c r="M68" s="100" t="str">
        <f>IF(Centralizator!$U68=$A$1,Centralizator!K68,"")</f>
        <v>dr.ing.</v>
      </c>
      <c r="N68" s="100" t="str">
        <f>IF(Centralizator!$U68=$A$1,Centralizator!L68,"")</f>
        <v>STEF Dorian</v>
      </c>
      <c r="O68" s="94" t="str">
        <f>IF(Centralizator!$U68=$A$1,Centralizator!N68,"")</f>
        <v>E</v>
      </c>
      <c r="P68" s="94">
        <f>IF(Centralizator!$U68=$A$1,Centralizator!O68,"")</f>
        <v>4</v>
      </c>
      <c r="Q68" s="94">
        <f>IF(Centralizator!$U68=$A$1,Centralizator!P68,"")</f>
        <v>28</v>
      </c>
      <c r="R68" s="94">
        <f>IF(Centralizator!$U68=$A$1,Centralizator!Q68,"")</f>
        <v>0</v>
      </c>
      <c r="S68" s="94">
        <f>IF(Centralizator!$U68=$A$1,Centralizator!R68,"")</f>
        <v>28</v>
      </c>
      <c r="T68" s="94">
        <f>IF(Centralizator!$U68=$A$1,Centralizator!S68,"")</f>
        <v>0</v>
      </c>
      <c r="U68" s="94">
        <f>IF(Centralizator!$U68=$A$1,Centralizator!T68,"")</f>
        <v>56</v>
      </c>
      <c r="V68" s="94" t="str">
        <f>IF(Centralizator!$U68=$A$1,Centralizator!U68,"")</f>
        <v>DD</v>
      </c>
      <c r="W68" s="94">
        <f>IF(Centralizator!$U68=$A$1,Centralizator!V68,"")</f>
        <v>56</v>
      </c>
      <c r="X68" s="94">
        <f>IF(Centralizator!$U68=$A$1,Centralizator!W68,"")</f>
        <v>28</v>
      </c>
      <c r="Y68" s="94">
        <f>IF(Centralizator!$U68=$A$1,Centralizator!X68,"")</f>
        <v>28</v>
      </c>
      <c r="Z68" s="94">
        <f>IF(Centralizator!$U68=$A$1,Centralizator!Y68,"")</f>
        <v>4</v>
      </c>
      <c r="AA68" s="94">
        <f>IF(Centralizator!$U68=$A$1,Centralizator!Z68,"")</f>
        <v>2</v>
      </c>
      <c r="AB68" s="94">
        <f>IF(Centralizator!$U68=$A$1,Centralizator!AA68,"")</f>
        <v>2</v>
      </c>
      <c r="AC68" s="94" t="str">
        <f>IF(Centralizator!$U68=$A$1,Centralizator!AB68,"")</f>
        <v>Opt.</v>
      </c>
    </row>
    <row r="69" spans="1:29" hidden="1" x14ac:dyDescent="0.2">
      <c r="A69" s="93" t="str">
        <f t="shared" si="0"/>
        <v/>
      </c>
      <c r="B69" s="93">
        <f t="shared" si="1"/>
        <v>25</v>
      </c>
      <c r="C69" s="93">
        <v>61</v>
      </c>
      <c r="D69" s="93" t="str">
        <f>IF(Centralizator!$U69=$A$1,Centralizator!A69,"")</f>
        <v/>
      </c>
      <c r="E69" s="93" t="str">
        <f>IF(Centralizator!$U69=$A$1,Centralizator!B69,"")</f>
        <v/>
      </c>
      <c r="F69" s="93" t="str">
        <f>IF(Centralizator!$U69=$A$1,Centralizator!C69,"")</f>
        <v/>
      </c>
      <c r="G69" s="100" t="str">
        <f>IF(Centralizator!$U69=$A$1,Centralizator!D69,"")</f>
        <v/>
      </c>
      <c r="H69" s="100" t="str">
        <f>IF(Centralizator!$U69=$A$1,Centralizator!E69,"")</f>
        <v/>
      </c>
      <c r="I69" s="100" t="str">
        <f>IF(Centralizator!$U69=$A$1,Centralizator!F69,"")</f>
        <v/>
      </c>
      <c r="J69" s="100" t="str">
        <f>IF(Centralizator!$U69=$A$1,Centralizator!G69,"")</f>
        <v/>
      </c>
      <c r="K69" s="100" t="str">
        <f>IF(Centralizator!$U69=$A$1,Centralizator!H69,"")</f>
        <v/>
      </c>
      <c r="L69" s="100" t="str">
        <f>IF(Centralizator!$U69=$A$1,Centralizator!J69,"")</f>
        <v/>
      </c>
      <c r="M69" s="100" t="str">
        <f>IF(Centralizator!$U69=$A$1,Centralizator!K69,"")</f>
        <v/>
      </c>
      <c r="N69" s="100" t="str">
        <f>IF(Centralizator!$U69=$A$1,Centralizator!L69,"")</f>
        <v/>
      </c>
      <c r="O69" s="94" t="str">
        <f>IF(Centralizator!$U69=$A$1,Centralizator!N69,"")</f>
        <v/>
      </c>
      <c r="P69" s="94" t="str">
        <f>IF(Centralizator!$U69=$A$1,Centralizator!O69,"")</f>
        <v/>
      </c>
      <c r="Q69" s="94" t="str">
        <f>IF(Centralizator!$U69=$A$1,Centralizator!P69,"")</f>
        <v/>
      </c>
      <c r="R69" s="94" t="str">
        <f>IF(Centralizator!$U69=$A$1,Centralizator!Q69,"")</f>
        <v/>
      </c>
      <c r="S69" s="94" t="str">
        <f>IF(Centralizator!$U69=$A$1,Centralizator!R69,"")</f>
        <v/>
      </c>
      <c r="T69" s="94" t="str">
        <f>IF(Centralizator!$U69=$A$1,Centralizator!S69,"")</f>
        <v/>
      </c>
      <c r="U69" s="94" t="str">
        <f>IF(Centralizator!$U69=$A$1,Centralizator!T69,"")</f>
        <v/>
      </c>
      <c r="V69" s="94" t="str">
        <f>IF(Centralizator!$U69=$A$1,Centralizator!U69,"")</f>
        <v/>
      </c>
      <c r="W69" s="94" t="str">
        <f>IF(Centralizator!$U69=$A$1,Centralizator!V69,"")</f>
        <v/>
      </c>
      <c r="X69" s="94" t="str">
        <f>IF(Centralizator!$U69=$A$1,Centralizator!W69,"")</f>
        <v/>
      </c>
      <c r="Y69" s="94" t="str">
        <f>IF(Centralizator!$U69=$A$1,Centralizator!X69,"")</f>
        <v/>
      </c>
      <c r="Z69" s="94" t="str">
        <f>IF(Centralizator!$U69=$A$1,Centralizator!Y69,"")</f>
        <v/>
      </c>
      <c r="AA69" s="94" t="str">
        <f>IF(Centralizator!$U69=$A$1,Centralizator!Z69,"")</f>
        <v/>
      </c>
      <c r="AB69" s="94" t="str">
        <f>IF(Centralizator!$U69=$A$1,Centralizator!AA69,"")</f>
        <v/>
      </c>
      <c r="AC69" s="94" t="str">
        <f>IF(Centralizator!$U69=$A$1,Centralizator!AB69,"")</f>
        <v/>
      </c>
    </row>
    <row r="70" spans="1:29" hidden="1" x14ac:dyDescent="0.2">
      <c r="A70" s="93" t="str">
        <f t="shared" si="0"/>
        <v/>
      </c>
      <c r="B70" s="93">
        <f t="shared" si="1"/>
        <v>25</v>
      </c>
      <c r="C70" s="93">
        <v>62</v>
      </c>
      <c r="D70" s="93" t="str">
        <f>IF(Centralizator!$U70=$A$1,Centralizator!A70,"")</f>
        <v/>
      </c>
      <c r="E70" s="93" t="str">
        <f>IF(Centralizator!$U70=$A$1,Centralizator!B70,"")</f>
        <v/>
      </c>
      <c r="F70" s="93" t="str">
        <f>IF(Centralizator!$U70=$A$1,Centralizator!C70,"")</f>
        <v/>
      </c>
      <c r="G70" s="100" t="str">
        <f>IF(Centralizator!$U70=$A$1,Centralizator!D70,"")</f>
        <v/>
      </c>
      <c r="H70" s="100" t="str">
        <f>IF(Centralizator!$U70=$A$1,Centralizator!E70,"")</f>
        <v/>
      </c>
      <c r="I70" s="100" t="str">
        <f>IF(Centralizator!$U70=$A$1,Centralizator!F70,"")</f>
        <v/>
      </c>
      <c r="J70" s="100" t="str">
        <f>IF(Centralizator!$U70=$A$1,Centralizator!G70,"")</f>
        <v/>
      </c>
      <c r="K70" s="100" t="str">
        <f>IF(Centralizator!$U70=$A$1,Centralizator!H70,"")</f>
        <v/>
      </c>
      <c r="L70" s="100" t="str">
        <f>IF(Centralizator!$U70=$A$1,Centralizator!J70,"")</f>
        <v/>
      </c>
      <c r="M70" s="100" t="str">
        <f>IF(Centralizator!$U70=$A$1,Centralizator!K70,"")</f>
        <v/>
      </c>
      <c r="N70" s="100" t="str">
        <f>IF(Centralizator!$U70=$A$1,Centralizator!L70,"")</f>
        <v/>
      </c>
      <c r="O70" s="94" t="str">
        <f>IF(Centralizator!$U70=$A$1,Centralizator!N70,"")</f>
        <v/>
      </c>
      <c r="P70" s="94" t="str">
        <f>IF(Centralizator!$U70=$A$1,Centralizator!O70,"")</f>
        <v/>
      </c>
      <c r="Q70" s="94" t="str">
        <f>IF(Centralizator!$U70=$A$1,Centralizator!P70,"")</f>
        <v/>
      </c>
      <c r="R70" s="94" t="str">
        <f>IF(Centralizator!$U70=$A$1,Centralizator!Q70,"")</f>
        <v/>
      </c>
      <c r="S70" s="94" t="str">
        <f>IF(Centralizator!$U70=$A$1,Centralizator!R70,"")</f>
        <v/>
      </c>
      <c r="T70" s="94" t="str">
        <f>IF(Centralizator!$U70=$A$1,Centralizator!S70,"")</f>
        <v/>
      </c>
      <c r="U70" s="94" t="str">
        <f>IF(Centralizator!$U70=$A$1,Centralizator!T70,"")</f>
        <v/>
      </c>
      <c r="V70" s="94" t="str">
        <f>IF(Centralizator!$U70=$A$1,Centralizator!U70,"")</f>
        <v/>
      </c>
      <c r="W70" s="94" t="str">
        <f>IF(Centralizator!$U70=$A$1,Centralizator!V70,"")</f>
        <v/>
      </c>
      <c r="X70" s="94" t="str">
        <f>IF(Centralizator!$U70=$A$1,Centralizator!W70,"")</f>
        <v/>
      </c>
      <c r="Y70" s="94" t="str">
        <f>IF(Centralizator!$U70=$A$1,Centralizator!X70,"")</f>
        <v/>
      </c>
      <c r="Z70" s="94" t="str">
        <f>IF(Centralizator!$U70=$A$1,Centralizator!Y70,"")</f>
        <v/>
      </c>
      <c r="AA70" s="94" t="str">
        <f>IF(Centralizator!$U70=$A$1,Centralizator!Z70,"")</f>
        <v/>
      </c>
      <c r="AB70" s="94" t="str">
        <f>IF(Centralizator!$U70=$A$1,Centralizator!AA70,"")</f>
        <v/>
      </c>
      <c r="AC70" s="94" t="str">
        <f>IF(Centralizator!$U70=$A$1,Centralizator!AB70,"")</f>
        <v/>
      </c>
    </row>
    <row r="71" spans="1:29" hidden="1" x14ac:dyDescent="0.2">
      <c r="A71" s="93" t="str">
        <f t="shared" si="0"/>
        <v/>
      </c>
      <c r="B71" s="93">
        <f t="shared" si="1"/>
        <v>25</v>
      </c>
      <c r="C71" s="93">
        <v>63</v>
      </c>
      <c r="D71" s="93" t="str">
        <f>IF(Centralizator!$U71=$A$1,Centralizator!A71,"")</f>
        <v/>
      </c>
      <c r="E71" s="93" t="str">
        <f>IF(Centralizator!$U71=$A$1,Centralizator!B71,"")</f>
        <v/>
      </c>
      <c r="F71" s="93" t="str">
        <f>IF(Centralizator!$U71=$A$1,Centralizator!C71,"")</f>
        <v/>
      </c>
      <c r="G71" s="100" t="str">
        <f>IF(Centralizator!$U71=$A$1,Centralizator!D71,"")</f>
        <v/>
      </c>
      <c r="H71" s="100" t="str">
        <f>IF(Centralizator!$U71=$A$1,Centralizator!E71,"")</f>
        <v/>
      </c>
      <c r="I71" s="100" t="str">
        <f>IF(Centralizator!$U71=$A$1,Centralizator!F71,"")</f>
        <v/>
      </c>
      <c r="J71" s="100" t="str">
        <f>IF(Centralizator!$U71=$A$1,Centralizator!G71,"")</f>
        <v/>
      </c>
      <c r="K71" s="100" t="str">
        <f>IF(Centralizator!$U71=$A$1,Centralizator!H71,"")</f>
        <v/>
      </c>
      <c r="L71" s="100" t="str">
        <f>IF(Centralizator!$U71=$A$1,Centralizator!J71,"")</f>
        <v/>
      </c>
      <c r="M71" s="100" t="str">
        <f>IF(Centralizator!$U71=$A$1,Centralizator!K71,"")</f>
        <v/>
      </c>
      <c r="N71" s="100" t="str">
        <f>IF(Centralizator!$U71=$A$1,Centralizator!L71,"")</f>
        <v/>
      </c>
      <c r="O71" s="94" t="str">
        <f>IF(Centralizator!$U71=$A$1,Centralizator!N71,"")</f>
        <v/>
      </c>
      <c r="P71" s="94" t="str">
        <f>IF(Centralizator!$U71=$A$1,Centralizator!O71,"")</f>
        <v/>
      </c>
      <c r="Q71" s="94" t="str">
        <f>IF(Centralizator!$U71=$A$1,Centralizator!P71,"")</f>
        <v/>
      </c>
      <c r="R71" s="94" t="str">
        <f>IF(Centralizator!$U71=$A$1,Centralizator!Q71,"")</f>
        <v/>
      </c>
      <c r="S71" s="94" t="str">
        <f>IF(Centralizator!$U71=$A$1,Centralizator!R71,"")</f>
        <v/>
      </c>
      <c r="T71" s="94" t="str">
        <f>IF(Centralizator!$U71=$A$1,Centralizator!S71,"")</f>
        <v/>
      </c>
      <c r="U71" s="94" t="str">
        <f>IF(Centralizator!$U71=$A$1,Centralizator!T71,"")</f>
        <v/>
      </c>
      <c r="V71" s="94" t="str">
        <f>IF(Centralizator!$U71=$A$1,Centralizator!U71,"")</f>
        <v/>
      </c>
      <c r="W71" s="94" t="str">
        <f>IF(Centralizator!$U71=$A$1,Centralizator!V71,"")</f>
        <v/>
      </c>
      <c r="X71" s="94" t="str">
        <f>IF(Centralizator!$U71=$A$1,Centralizator!W71,"")</f>
        <v/>
      </c>
      <c r="Y71" s="94" t="str">
        <f>IF(Centralizator!$U71=$A$1,Centralizator!X71,"")</f>
        <v/>
      </c>
      <c r="Z71" s="94" t="str">
        <f>IF(Centralizator!$U71=$A$1,Centralizator!Y71,"")</f>
        <v/>
      </c>
      <c r="AA71" s="94" t="str">
        <f>IF(Centralizator!$U71=$A$1,Centralizator!Z71,"")</f>
        <v/>
      </c>
      <c r="AB71" s="94" t="str">
        <f>IF(Centralizator!$U71=$A$1,Centralizator!AA71,"")</f>
        <v/>
      </c>
      <c r="AC71" s="94" t="str">
        <f>IF(Centralizator!$U71=$A$1,Centralizator!AB71,"")</f>
        <v/>
      </c>
    </row>
    <row r="72" spans="1:29" hidden="1" x14ac:dyDescent="0.2">
      <c r="A72" s="93" t="str">
        <f t="shared" si="0"/>
        <v/>
      </c>
      <c r="B72" s="93">
        <f t="shared" si="1"/>
        <v>25</v>
      </c>
      <c r="C72" s="93">
        <v>64</v>
      </c>
      <c r="D72" s="93" t="str">
        <f>IF(Centralizator!$U72=$A$1,Centralizator!A72,"")</f>
        <v/>
      </c>
      <c r="E72" s="93" t="str">
        <f>IF(Centralizator!$U72=$A$1,Centralizator!B72,"")</f>
        <v/>
      </c>
      <c r="F72" s="93" t="str">
        <f>IF(Centralizator!$U72=$A$1,Centralizator!C72,"")</f>
        <v/>
      </c>
      <c r="G72" s="100" t="str">
        <f>IF(Centralizator!$U72=$A$1,Centralizator!D72,"")</f>
        <v/>
      </c>
      <c r="H72" s="100" t="str">
        <f>IF(Centralizator!$U72=$A$1,Centralizator!E72,"")</f>
        <v/>
      </c>
      <c r="I72" s="100" t="str">
        <f>IF(Centralizator!$U72=$A$1,Centralizator!F72,"")</f>
        <v/>
      </c>
      <c r="J72" s="100" t="str">
        <f>IF(Centralizator!$U72=$A$1,Centralizator!G72,"")</f>
        <v/>
      </c>
      <c r="K72" s="100" t="str">
        <f>IF(Centralizator!$U72=$A$1,Centralizator!H72,"")</f>
        <v/>
      </c>
      <c r="L72" s="100" t="str">
        <f>IF(Centralizator!$U72=$A$1,Centralizator!J72,"")</f>
        <v/>
      </c>
      <c r="M72" s="100" t="str">
        <f>IF(Centralizator!$U72=$A$1,Centralizator!K72,"")</f>
        <v/>
      </c>
      <c r="N72" s="100" t="str">
        <f>IF(Centralizator!$U72=$A$1,Centralizator!L72,"")</f>
        <v/>
      </c>
      <c r="O72" s="94" t="str">
        <f>IF(Centralizator!$U72=$A$1,Centralizator!N72,"")</f>
        <v/>
      </c>
      <c r="P72" s="94" t="str">
        <f>IF(Centralizator!$U72=$A$1,Centralizator!O72,"")</f>
        <v/>
      </c>
      <c r="Q72" s="94" t="str">
        <f>IF(Centralizator!$U72=$A$1,Centralizator!P72,"")</f>
        <v/>
      </c>
      <c r="R72" s="94" t="str">
        <f>IF(Centralizator!$U72=$A$1,Centralizator!Q72,"")</f>
        <v/>
      </c>
      <c r="S72" s="94" t="str">
        <f>IF(Centralizator!$U72=$A$1,Centralizator!R72,"")</f>
        <v/>
      </c>
      <c r="T72" s="94" t="str">
        <f>IF(Centralizator!$U72=$A$1,Centralizator!S72,"")</f>
        <v/>
      </c>
      <c r="U72" s="94" t="str">
        <f>IF(Centralizator!$U72=$A$1,Centralizator!T72,"")</f>
        <v/>
      </c>
      <c r="V72" s="94" t="str">
        <f>IF(Centralizator!$U72=$A$1,Centralizator!U72,"")</f>
        <v/>
      </c>
      <c r="W72" s="94" t="str">
        <f>IF(Centralizator!$U72=$A$1,Centralizator!V72,"")</f>
        <v/>
      </c>
      <c r="X72" s="94" t="str">
        <f>IF(Centralizator!$U72=$A$1,Centralizator!W72,"")</f>
        <v/>
      </c>
      <c r="Y72" s="94" t="str">
        <f>IF(Centralizator!$U72=$A$1,Centralizator!X72,"")</f>
        <v/>
      </c>
      <c r="Z72" s="94" t="str">
        <f>IF(Centralizator!$U72=$A$1,Centralizator!Y72,"")</f>
        <v/>
      </c>
      <c r="AA72" s="94" t="str">
        <f>IF(Centralizator!$U72=$A$1,Centralizator!Z72,"")</f>
        <v/>
      </c>
      <c r="AB72" s="94" t="str">
        <f>IF(Centralizator!$U72=$A$1,Centralizator!AA72,"")</f>
        <v/>
      </c>
      <c r="AC72" s="94" t="str">
        <f>IF(Centralizator!$U72=$A$1,Centralizator!AB72,"")</f>
        <v/>
      </c>
    </row>
    <row r="73" spans="1:29" hidden="1" x14ac:dyDescent="0.2">
      <c r="A73" s="93" t="str">
        <f t="shared" si="0"/>
        <v/>
      </c>
      <c r="B73" s="93">
        <f t="shared" si="1"/>
        <v>25</v>
      </c>
      <c r="C73" s="93">
        <v>65</v>
      </c>
      <c r="D73" s="93" t="str">
        <f>IF(Centralizator!$U73=$A$1,Centralizator!A73,"")</f>
        <v/>
      </c>
      <c r="E73" s="93" t="str">
        <f>IF(Centralizator!$U73=$A$1,Centralizator!B73,"")</f>
        <v/>
      </c>
      <c r="F73" s="93" t="str">
        <f>IF(Centralizator!$U73=$A$1,Centralizator!C73,"")</f>
        <v/>
      </c>
      <c r="G73" s="100" t="str">
        <f>IF(Centralizator!$U73=$A$1,Centralizator!D73,"")</f>
        <v/>
      </c>
      <c r="H73" s="100" t="str">
        <f>IF(Centralizator!$U73=$A$1,Centralizator!E73,"")</f>
        <v/>
      </c>
      <c r="I73" s="100" t="str">
        <f>IF(Centralizator!$U73=$A$1,Centralizator!F73,"")</f>
        <v/>
      </c>
      <c r="J73" s="100" t="str">
        <f>IF(Centralizator!$U73=$A$1,Centralizator!G73,"")</f>
        <v/>
      </c>
      <c r="K73" s="100" t="str">
        <f>IF(Centralizator!$U73=$A$1,Centralizator!H73,"")</f>
        <v/>
      </c>
      <c r="L73" s="100" t="str">
        <f>IF(Centralizator!$U73=$A$1,Centralizator!J73,"")</f>
        <v/>
      </c>
      <c r="M73" s="100" t="str">
        <f>IF(Centralizator!$U73=$A$1,Centralizator!K73,"")</f>
        <v/>
      </c>
      <c r="N73" s="100" t="str">
        <f>IF(Centralizator!$U73=$A$1,Centralizator!L73,"")</f>
        <v/>
      </c>
      <c r="O73" s="94" t="str">
        <f>IF(Centralizator!$U73=$A$1,Centralizator!N73,"")</f>
        <v/>
      </c>
      <c r="P73" s="94" t="str">
        <f>IF(Centralizator!$U73=$A$1,Centralizator!O73,"")</f>
        <v/>
      </c>
      <c r="Q73" s="94" t="str">
        <f>IF(Centralizator!$U73=$A$1,Centralizator!P73,"")</f>
        <v/>
      </c>
      <c r="R73" s="94" t="str">
        <f>IF(Centralizator!$U73=$A$1,Centralizator!Q73,"")</f>
        <v/>
      </c>
      <c r="S73" s="94" t="str">
        <f>IF(Centralizator!$U73=$A$1,Centralizator!R73,"")</f>
        <v/>
      </c>
      <c r="T73" s="94" t="str">
        <f>IF(Centralizator!$U73=$A$1,Centralizator!S73,"")</f>
        <v/>
      </c>
      <c r="U73" s="94" t="str">
        <f>IF(Centralizator!$U73=$A$1,Centralizator!T73,"")</f>
        <v/>
      </c>
      <c r="V73" s="94" t="str">
        <f>IF(Centralizator!$U73=$A$1,Centralizator!U73,"")</f>
        <v/>
      </c>
      <c r="W73" s="94" t="str">
        <f>IF(Centralizator!$U73=$A$1,Centralizator!V73,"")</f>
        <v/>
      </c>
      <c r="X73" s="94" t="str">
        <f>IF(Centralizator!$U73=$A$1,Centralizator!W73,"")</f>
        <v/>
      </c>
      <c r="Y73" s="94" t="str">
        <f>IF(Centralizator!$U73=$A$1,Centralizator!X73,"")</f>
        <v/>
      </c>
      <c r="Z73" s="94" t="str">
        <f>IF(Centralizator!$U73=$A$1,Centralizator!Y73,"")</f>
        <v/>
      </c>
      <c r="AA73" s="94" t="str">
        <f>IF(Centralizator!$U73=$A$1,Centralizator!Z73,"")</f>
        <v/>
      </c>
      <c r="AB73" s="94" t="str">
        <f>IF(Centralizator!$U73=$A$1,Centralizator!AA73,"")</f>
        <v/>
      </c>
      <c r="AC73" s="94" t="str">
        <f>IF(Centralizator!$U73=$A$1,Centralizator!AB73,"")</f>
        <v/>
      </c>
    </row>
    <row r="74" spans="1:29" hidden="1" x14ac:dyDescent="0.2">
      <c r="A74" s="93" t="str">
        <f t="shared" si="0"/>
        <v/>
      </c>
      <c r="B74" s="93">
        <f t="shared" si="1"/>
        <v>25</v>
      </c>
      <c r="C74" s="93">
        <v>66</v>
      </c>
      <c r="D74" s="93" t="str">
        <f>IF(Centralizator!$U74=$A$1,Centralizator!A74,"")</f>
        <v/>
      </c>
      <c r="E74" s="93" t="str">
        <f>IF(Centralizator!$U74=$A$1,Centralizator!B74,"")</f>
        <v/>
      </c>
      <c r="F74" s="93" t="str">
        <f>IF(Centralizator!$U74=$A$1,Centralizator!C74,"")</f>
        <v/>
      </c>
      <c r="G74" s="100" t="str">
        <f>IF(Centralizator!$U74=$A$1,Centralizator!D74,"")</f>
        <v/>
      </c>
      <c r="H74" s="100" t="str">
        <f>IF(Centralizator!$U74=$A$1,Centralizator!E74,"")</f>
        <v/>
      </c>
      <c r="I74" s="100" t="str">
        <f>IF(Centralizator!$U74=$A$1,Centralizator!F74,"")</f>
        <v/>
      </c>
      <c r="J74" s="100" t="str">
        <f>IF(Centralizator!$U74=$A$1,Centralizator!G74,"")</f>
        <v/>
      </c>
      <c r="K74" s="100" t="str">
        <f>IF(Centralizator!$U74=$A$1,Centralizator!H74,"")</f>
        <v/>
      </c>
      <c r="L74" s="100" t="str">
        <f>IF(Centralizator!$U74=$A$1,Centralizator!J74,"")</f>
        <v/>
      </c>
      <c r="M74" s="100" t="str">
        <f>IF(Centralizator!$U74=$A$1,Centralizator!K74,"")</f>
        <v/>
      </c>
      <c r="N74" s="100" t="str">
        <f>IF(Centralizator!$U74=$A$1,Centralizator!L74,"")</f>
        <v/>
      </c>
      <c r="O74" s="94" t="str">
        <f>IF(Centralizator!$U74=$A$1,Centralizator!N74,"")</f>
        <v/>
      </c>
      <c r="P74" s="94" t="str">
        <f>IF(Centralizator!$U74=$A$1,Centralizator!O74,"")</f>
        <v/>
      </c>
      <c r="Q74" s="94" t="str">
        <f>IF(Centralizator!$U74=$A$1,Centralizator!P74,"")</f>
        <v/>
      </c>
      <c r="R74" s="94" t="str">
        <f>IF(Centralizator!$U74=$A$1,Centralizator!Q74,"")</f>
        <v/>
      </c>
      <c r="S74" s="94" t="str">
        <f>IF(Centralizator!$U74=$A$1,Centralizator!R74,"")</f>
        <v/>
      </c>
      <c r="T74" s="94" t="str">
        <f>IF(Centralizator!$U74=$A$1,Centralizator!S74,"")</f>
        <v/>
      </c>
      <c r="U74" s="94" t="str">
        <f>IF(Centralizator!$U74=$A$1,Centralizator!T74,"")</f>
        <v/>
      </c>
      <c r="V74" s="94" t="str">
        <f>IF(Centralizator!$U74=$A$1,Centralizator!U74,"")</f>
        <v/>
      </c>
      <c r="W74" s="94" t="str">
        <f>IF(Centralizator!$U74=$A$1,Centralizator!V74,"")</f>
        <v/>
      </c>
      <c r="X74" s="94" t="str">
        <f>IF(Centralizator!$U74=$A$1,Centralizator!W74,"")</f>
        <v/>
      </c>
      <c r="Y74" s="94" t="str">
        <f>IF(Centralizator!$U74=$A$1,Centralizator!X74,"")</f>
        <v/>
      </c>
      <c r="Z74" s="94" t="str">
        <f>IF(Centralizator!$U74=$A$1,Centralizator!Y74,"")</f>
        <v/>
      </c>
      <c r="AA74" s="94" t="str">
        <f>IF(Centralizator!$U74=$A$1,Centralizator!Z74,"")</f>
        <v/>
      </c>
      <c r="AB74" s="94" t="str">
        <f>IF(Centralizator!$U74=$A$1,Centralizator!AA74,"")</f>
        <v/>
      </c>
      <c r="AC74" s="94" t="str">
        <f>IF(Centralizator!$U74=$A$1,Centralizator!AB74,"")</f>
        <v/>
      </c>
    </row>
    <row r="75" spans="1:29" hidden="1" x14ac:dyDescent="0.2">
      <c r="A75" s="93" t="str">
        <f t="shared" ref="A75:A104" si="2">IF(B75=B74+1,B75,"")</f>
        <v/>
      </c>
      <c r="B75" s="93">
        <f t="shared" ref="B75:B104" si="3">IF(D75="",B74,B74+1)</f>
        <v>25</v>
      </c>
      <c r="C75" s="93">
        <v>67</v>
      </c>
      <c r="D75" s="93" t="str">
        <f>IF(Centralizator!$U75=$A$1,Centralizator!A75,"")</f>
        <v/>
      </c>
      <c r="E75" s="93" t="str">
        <f>IF(Centralizator!$U75=$A$1,Centralizator!B75,"")</f>
        <v/>
      </c>
      <c r="F75" s="93" t="str">
        <f>IF(Centralizator!$U75=$A$1,Centralizator!C75,"")</f>
        <v/>
      </c>
      <c r="G75" s="100" t="str">
        <f>IF(Centralizator!$U75=$A$1,Centralizator!D75,"")</f>
        <v/>
      </c>
      <c r="H75" s="100" t="str">
        <f>IF(Centralizator!$U75=$A$1,Centralizator!E75,"")</f>
        <v/>
      </c>
      <c r="I75" s="100" t="str">
        <f>IF(Centralizator!$U75=$A$1,Centralizator!F75,"")</f>
        <v/>
      </c>
      <c r="J75" s="100" t="str">
        <f>IF(Centralizator!$U75=$A$1,Centralizator!G75,"")</f>
        <v/>
      </c>
      <c r="K75" s="100" t="str">
        <f>IF(Centralizator!$U75=$A$1,Centralizator!H75,"")</f>
        <v/>
      </c>
      <c r="L75" s="100" t="str">
        <f>IF(Centralizator!$U75=$A$1,Centralizator!J75,"")</f>
        <v/>
      </c>
      <c r="M75" s="100" t="str">
        <f>IF(Centralizator!$U75=$A$1,Centralizator!K75,"")</f>
        <v/>
      </c>
      <c r="N75" s="100" t="str">
        <f>IF(Centralizator!$U75=$A$1,Centralizator!L75,"")</f>
        <v/>
      </c>
      <c r="O75" s="94" t="str">
        <f>IF(Centralizator!$U75=$A$1,Centralizator!N75,"")</f>
        <v/>
      </c>
      <c r="P75" s="94" t="str">
        <f>IF(Centralizator!$U75=$A$1,Centralizator!O75,"")</f>
        <v/>
      </c>
      <c r="Q75" s="94" t="str">
        <f>IF(Centralizator!$U75=$A$1,Centralizator!P75,"")</f>
        <v/>
      </c>
      <c r="R75" s="94" t="str">
        <f>IF(Centralizator!$U75=$A$1,Centralizator!Q75,"")</f>
        <v/>
      </c>
      <c r="S75" s="94" t="str">
        <f>IF(Centralizator!$U75=$A$1,Centralizator!R75,"")</f>
        <v/>
      </c>
      <c r="T75" s="94" t="str">
        <f>IF(Centralizator!$U75=$A$1,Centralizator!S75,"")</f>
        <v/>
      </c>
      <c r="U75" s="94" t="str">
        <f>IF(Centralizator!$U75=$A$1,Centralizator!T75,"")</f>
        <v/>
      </c>
      <c r="V75" s="94" t="str">
        <f>IF(Centralizator!$U75=$A$1,Centralizator!U75,"")</f>
        <v/>
      </c>
      <c r="W75" s="94" t="str">
        <f>IF(Centralizator!$U75=$A$1,Centralizator!V75,"")</f>
        <v/>
      </c>
      <c r="X75" s="94" t="str">
        <f>IF(Centralizator!$U75=$A$1,Centralizator!W75,"")</f>
        <v/>
      </c>
      <c r="Y75" s="94" t="str">
        <f>IF(Centralizator!$U75=$A$1,Centralizator!X75,"")</f>
        <v/>
      </c>
      <c r="Z75" s="94" t="str">
        <f>IF(Centralizator!$U75=$A$1,Centralizator!Y75,"")</f>
        <v/>
      </c>
      <c r="AA75" s="94" t="str">
        <f>IF(Centralizator!$U75=$A$1,Centralizator!Z75,"")</f>
        <v/>
      </c>
      <c r="AB75" s="94" t="str">
        <f>IF(Centralizator!$U75=$A$1,Centralizator!AA75,"")</f>
        <v/>
      </c>
      <c r="AC75" s="94" t="str">
        <f>IF(Centralizator!$U75=$A$1,Centralizator!AB75,"")</f>
        <v/>
      </c>
    </row>
    <row r="76" spans="1:29" hidden="1" x14ac:dyDescent="0.2">
      <c r="A76" s="93" t="str">
        <f t="shared" si="2"/>
        <v/>
      </c>
      <c r="B76" s="93">
        <f t="shared" si="3"/>
        <v>25</v>
      </c>
      <c r="C76" s="93">
        <v>68</v>
      </c>
      <c r="D76" s="93" t="str">
        <f>IF(Centralizator!$U76=$A$1,Centralizator!A76,"")</f>
        <v/>
      </c>
      <c r="E76" s="93" t="str">
        <f>IF(Centralizator!$U76=$A$1,Centralizator!B76,"")</f>
        <v/>
      </c>
      <c r="F76" s="93" t="str">
        <f>IF(Centralizator!$U76=$A$1,Centralizator!C76,"")</f>
        <v/>
      </c>
      <c r="G76" s="100" t="str">
        <f>IF(Centralizator!$U76=$A$1,Centralizator!D76,"")</f>
        <v/>
      </c>
      <c r="H76" s="100" t="str">
        <f>IF(Centralizator!$U76=$A$1,Centralizator!E76,"")</f>
        <v/>
      </c>
      <c r="I76" s="100" t="str">
        <f>IF(Centralizator!$U76=$A$1,Centralizator!F76,"")</f>
        <v/>
      </c>
      <c r="J76" s="100" t="str">
        <f>IF(Centralizator!$U76=$A$1,Centralizator!G76,"")</f>
        <v/>
      </c>
      <c r="K76" s="100" t="str">
        <f>IF(Centralizator!$U76=$A$1,Centralizator!H76,"")</f>
        <v/>
      </c>
      <c r="L76" s="100" t="str">
        <f>IF(Centralizator!$U76=$A$1,Centralizator!J76,"")</f>
        <v/>
      </c>
      <c r="M76" s="100" t="str">
        <f>IF(Centralizator!$U76=$A$1,Centralizator!K76,"")</f>
        <v/>
      </c>
      <c r="N76" s="100" t="str">
        <f>IF(Centralizator!$U76=$A$1,Centralizator!L76,"")</f>
        <v/>
      </c>
      <c r="O76" s="94" t="str">
        <f>IF(Centralizator!$U76=$A$1,Centralizator!N76,"")</f>
        <v/>
      </c>
      <c r="P76" s="94" t="str">
        <f>IF(Centralizator!$U76=$A$1,Centralizator!O76,"")</f>
        <v/>
      </c>
      <c r="Q76" s="94" t="str">
        <f>IF(Centralizator!$U76=$A$1,Centralizator!P76,"")</f>
        <v/>
      </c>
      <c r="R76" s="94" t="str">
        <f>IF(Centralizator!$U76=$A$1,Centralizator!Q76,"")</f>
        <v/>
      </c>
      <c r="S76" s="94" t="str">
        <f>IF(Centralizator!$U76=$A$1,Centralizator!R76,"")</f>
        <v/>
      </c>
      <c r="T76" s="94" t="str">
        <f>IF(Centralizator!$U76=$A$1,Centralizator!S76,"")</f>
        <v/>
      </c>
      <c r="U76" s="94" t="str">
        <f>IF(Centralizator!$U76=$A$1,Centralizator!T76,"")</f>
        <v/>
      </c>
      <c r="V76" s="94" t="str">
        <f>IF(Centralizator!$U76=$A$1,Centralizator!U76,"")</f>
        <v/>
      </c>
      <c r="W76" s="94" t="str">
        <f>IF(Centralizator!$U76=$A$1,Centralizator!V76,"")</f>
        <v/>
      </c>
      <c r="X76" s="94" t="str">
        <f>IF(Centralizator!$U76=$A$1,Centralizator!W76,"")</f>
        <v/>
      </c>
      <c r="Y76" s="94" t="str">
        <f>IF(Centralizator!$U76=$A$1,Centralizator!X76,"")</f>
        <v/>
      </c>
      <c r="Z76" s="94" t="str">
        <f>IF(Centralizator!$U76=$A$1,Centralizator!Y76,"")</f>
        <v/>
      </c>
      <c r="AA76" s="94" t="str">
        <f>IF(Centralizator!$U76=$A$1,Centralizator!Z76,"")</f>
        <v/>
      </c>
      <c r="AB76" s="94" t="str">
        <f>IF(Centralizator!$U76=$A$1,Centralizator!AA76,"")</f>
        <v/>
      </c>
      <c r="AC76" s="94" t="str">
        <f>IF(Centralizator!$U76=$A$1,Centralizator!AB76,"")</f>
        <v/>
      </c>
    </row>
    <row r="77" spans="1:29" hidden="1" x14ac:dyDescent="0.2">
      <c r="A77" s="93" t="str">
        <f t="shared" si="2"/>
        <v/>
      </c>
      <c r="B77" s="93">
        <f t="shared" si="3"/>
        <v>25</v>
      </c>
      <c r="C77" s="93">
        <v>69</v>
      </c>
      <c r="D77" s="93" t="str">
        <f>IF(Centralizator!$U77=$A$1,Centralizator!A77,"")</f>
        <v/>
      </c>
      <c r="E77" s="93" t="str">
        <f>IF(Centralizator!$U77=$A$1,Centralizator!B77,"")</f>
        <v/>
      </c>
      <c r="F77" s="93" t="str">
        <f>IF(Centralizator!$U77=$A$1,Centralizator!C77,"")</f>
        <v/>
      </c>
      <c r="G77" s="100" t="str">
        <f>IF(Centralizator!$U77=$A$1,Centralizator!D77,"")</f>
        <v/>
      </c>
      <c r="H77" s="100" t="str">
        <f>IF(Centralizator!$U77=$A$1,Centralizator!E77,"")</f>
        <v/>
      </c>
      <c r="I77" s="100" t="str">
        <f>IF(Centralizator!$U77=$A$1,Centralizator!F77,"")</f>
        <v/>
      </c>
      <c r="J77" s="100" t="str">
        <f>IF(Centralizator!$U77=$A$1,Centralizator!G77,"")</f>
        <v/>
      </c>
      <c r="K77" s="100" t="str">
        <f>IF(Centralizator!$U77=$A$1,Centralizator!H77,"")</f>
        <v/>
      </c>
      <c r="L77" s="100" t="str">
        <f>IF(Centralizator!$U77=$A$1,Centralizator!J77,"")</f>
        <v/>
      </c>
      <c r="M77" s="100" t="str">
        <f>IF(Centralizator!$U77=$A$1,Centralizator!K77,"")</f>
        <v/>
      </c>
      <c r="N77" s="100" t="str">
        <f>IF(Centralizator!$U77=$A$1,Centralizator!L77,"")</f>
        <v/>
      </c>
      <c r="O77" s="94" t="str">
        <f>IF(Centralizator!$U77=$A$1,Centralizator!N77,"")</f>
        <v/>
      </c>
      <c r="P77" s="94" t="str">
        <f>IF(Centralizator!$U77=$A$1,Centralizator!O77,"")</f>
        <v/>
      </c>
      <c r="Q77" s="94" t="str">
        <f>IF(Centralizator!$U77=$A$1,Centralizator!P77,"")</f>
        <v/>
      </c>
      <c r="R77" s="94" t="str">
        <f>IF(Centralizator!$U77=$A$1,Centralizator!Q77,"")</f>
        <v/>
      </c>
      <c r="S77" s="94" t="str">
        <f>IF(Centralizator!$U77=$A$1,Centralizator!R77,"")</f>
        <v/>
      </c>
      <c r="T77" s="94" t="str">
        <f>IF(Centralizator!$U77=$A$1,Centralizator!S77,"")</f>
        <v/>
      </c>
      <c r="U77" s="94" t="str">
        <f>IF(Centralizator!$U77=$A$1,Centralizator!T77,"")</f>
        <v/>
      </c>
      <c r="V77" s="94" t="str">
        <f>IF(Centralizator!$U77=$A$1,Centralizator!U77,"")</f>
        <v/>
      </c>
      <c r="W77" s="94" t="str">
        <f>IF(Centralizator!$U77=$A$1,Centralizator!V77,"")</f>
        <v/>
      </c>
      <c r="X77" s="94" t="str">
        <f>IF(Centralizator!$U77=$A$1,Centralizator!W77,"")</f>
        <v/>
      </c>
      <c r="Y77" s="94" t="str">
        <f>IF(Centralizator!$U77=$A$1,Centralizator!X77,"")</f>
        <v/>
      </c>
      <c r="Z77" s="94" t="str">
        <f>IF(Centralizator!$U77=$A$1,Centralizator!Y77,"")</f>
        <v/>
      </c>
      <c r="AA77" s="94" t="str">
        <f>IF(Centralizator!$U77=$A$1,Centralizator!Z77,"")</f>
        <v/>
      </c>
      <c r="AB77" s="94" t="str">
        <f>IF(Centralizator!$U77=$A$1,Centralizator!AA77,"")</f>
        <v/>
      </c>
      <c r="AC77" s="94" t="str">
        <f>IF(Centralizator!$U77=$A$1,Centralizator!AB77,"")</f>
        <v/>
      </c>
    </row>
    <row r="78" spans="1:29" hidden="1" x14ac:dyDescent="0.2">
      <c r="A78" s="93" t="str">
        <f t="shared" si="2"/>
        <v/>
      </c>
      <c r="B78" s="93">
        <f t="shared" si="3"/>
        <v>25</v>
      </c>
      <c r="C78" s="93">
        <v>70</v>
      </c>
      <c r="D78" s="93" t="str">
        <f>IF(Centralizator!$U78=$A$1,Centralizator!A78,"")</f>
        <v/>
      </c>
      <c r="E78" s="93" t="str">
        <f>IF(Centralizator!$U78=$A$1,Centralizator!B78,"")</f>
        <v/>
      </c>
      <c r="F78" s="93" t="str">
        <f>IF(Centralizator!$U78=$A$1,Centralizator!C78,"")</f>
        <v/>
      </c>
      <c r="G78" s="100" t="str">
        <f>IF(Centralizator!$U78=$A$1,Centralizator!D78,"")</f>
        <v/>
      </c>
      <c r="H78" s="100" t="str">
        <f>IF(Centralizator!$U78=$A$1,Centralizator!E78,"")</f>
        <v/>
      </c>
      <c r="I78" s="100" t="str">
        <f>IF(Centralizator!$U78=$A$1,Centralizator!F78,"")</f>
        <v/>
      </c>
      <c r="J78" s="100" t="str">
        <f>IF(Centralizator!$U78=$A$1,Centralizator!G78,"")</f>
        <v/>
      </c>
      <c r="K78" s="100" t="str">
        <f>IF(Centralizator!$U78=$A$1,Centralizator!H78,"")</f>
        <v/>
      </c>
      <c r="L78" s="100" t="str">
        <f>IF(Centralizator!$U78=$A$1,Centralizator!J78,"")</f>
        <v/>
      </c>
      <c r="M78" s="100" t="str">
        <f>IF(Centralizator!$U78=$A$1,Centralizator!K78,"")</f>
        <v/>
      </c>
      <c r="N78" s="100" t="str">
        <f>IF(Centralizator!$U78=$A$1,Centralizator!L78,"")</f>
        <v/>
      </c>
      <c r="O78" s="94" t="str">
        <f>IF(Centralizator!$U78=$A$1,Centralizator!N78,"")</f>
        <v/>
      </c>
      <c r="P78" s="94" t="str">
        <f>IF(Centralizator!$U78=$A$1,Centralizator!O78,"")</f>
        <v/>
      </c>
      <c r="Q78" s="94" t="str">
        <f>IF(Centralizator!$U78=$A$1,Centralizator!P78,"")</f>
        <v/>
      </c>
      <c r="R78" s="94" t="str">
        <f>IF(Centralizator!$U78=$A$1,Centralizator!Q78,"")</f>
        <v/>
      </c>
      <c r="S78" s="94" t="str">
        <f>IF(Centralizator!$U78=$A$1,Centralizator!R78,"")</f>
        <v/>
      </c>
      <c r="T78" s="94" t="str">
        <f>IF(Centralizator!$U78=$A$1,Centralizator!S78,"")</f>
        <v/>
      </c>
      <c r="U78" s="94" t="str">
        <f>IF(Centralizator!$U78=$A$1,Centralizator!T78,"")</f>
        <v/>
      </c>
      <c r="V78" s="94" t="str">
        <f>IF(Centralizator!$U78=$A$1,Centralizator!U78,"")</f>
        <v/>
      </c>
      <c r="W78" s="94" t="str">
        <f>IF(Centralizator!$U78=$A$1,Centralizator!V78,"")</f>
        <v/>
      </c>
      <c r="X78" s="94" t="str">
        <f>IF(Centralizator!$U78=$A$1,Centralizator!W78,"")</f>
        <v/>
      </c>
      <c r="Y78" s="94" t="str">
        <f>IF(Centralizator!$U78=$A$1,Centralizator!X78,"")</f>
        <v/>
      </c>
      <c r="Z78" s="94" t="str">
        <f>IF(Centralizator!$U78=$A$1,Centralizator!Y78,"")</f>
        <v/>
      </c>
      <c r="AA78" s="94" t="str">
        <f>IF(Centralizator!$U78=$A$1,Centralizator!Z78,"")</f>
        <v/>
      </c>
      <c r="AB78" s="94" t="str">
        <f>IF(Centralizator!$U78=$A$1,Centralizator!AA78,"")</f>
        <v/>
      </c>
      <c r="AC78" s="94" t="str">
        <f>IF(Centralizator!$U78=$A$1,Centralizator!AB78,"")</f>
        <v/>
      </c>
    </row>
    <row r="79" spans="1:29" hidden="1" x14ac:dyDescent="0.2">
      <c r="A79" s="93" t="str">
        <f t="shared" si="2"/>
        <v/>
      </c>
      <c r="B79" s="93">
        <f t="shared" si="3"/>
        <v>25</v>
      </c>
      <c r="C79" s="93">
        <v>71</v>
      </c>
      <c r="D79" s="93" t="str">
        <f>IF(Centralizator!$U79=$A$1,Centralizator!A79,"")</f>
        <v/>
      </c>
      <c r="E79" s="93" t="str">
        <f>IF(Centralizator!$U79=$A$1,Centralizator!B79,"")</f>
        <v/>
      </c>
      <c r="F79" s="93" t="str">
        <f>IF(Centralizator!$U79=$A$1,Centralizator!C79,"")</f>
        <v/>
      </c>
      <c r="G79" s="100" t="str">
        <f>IF(Centralizator!$U79=$A$1,Centralizator!D79,"")</f>
        <v/>
      </c>
      <c r="H79" s="100" t="str">
        <f>IF(Centralizator!$U79=$A$1,Centralizator!E79,"")</f>
        <v/>
      </c>
      <c r="I79" s="100" t="str">
        <f>IF(Centralizator!$U79=$A$1,Centralizator!F79,"")</f>
        <v/>
      </c>
      <c r="J79" s="100" t="str">
        <f>IF(Centralizator!$U79=$A$1,Centralizator!G79,"")</f>
        <v/>
      </c>
      <c r="K79" s="100" t="str">
        <f>IF(Centralizator!$U79=$A$1,Centralizator!H79,"")</f>
        <v/>
      </c>
      <c r="L79" s="100" t="str">
        <f>IF(Centralizator!$U79=$A$1,Centralizator!J79,"")</f>
        <v/>
      </c>
      <c r="M79" s="100" t="str">
        <f>IF(Centralizator!$U79=$A$1,Centralizator!K79,"")</f>
        <v/>
      </c>
      <c r="N79" s="100" t="str">
        <f>IF(Centralizator!$U79=$A$1,Centralizator!L79,"")</f>
        <v/>
      </c>
      <c r="O79" s="94" t="str">
        <f>IF(Centralizator!$U79=$A$1,Centralizator!N79,"")</f>
        <v/>
      </c>
      <c r="P79" s="94" t="str">
        <f>IF(Centralizator!$U79=$A$1,Centralizator!O79,"")</f>
        <v/>
      </c>
      <c r="Q79" s="94" t="str">
        <f>IF(Centralizator!$U79=$A$1,Centralizator!P79,"")</f>
        <v/>
      </c>
      <c r="R79" s="94" t="str">
        <f>IF(Centralizator!$U79=$A$1,Centralizator!Q79,"")</f>
        <v/>
      </c>
      <c r="S79" s="94" t="str">
        <f>IF(Centralizator!$U79=$A$1,Centralizator!R79,"")</f>
        <v/>
      </c>
      <c r="T79" s="94" t="str">
        <f>IF(Centralizator!$U79=$A$1,Centralizator!S79,"")</f>
        <v/>
      </c>
      <c r="U79" s="94" t="str">
        <f>IF(Centralizator!$U79=$A$1,Centralizator!T79,"")</f>
        <v/>
      </c>
      <c r="V79" s="94" t="str">
        <f>IF(Centralizator!$U79=$A$1,Centralizator!U79,"")</f>
        <v/>
      </c>
      <c r="W79" s="94" t="str">
        <f>IF(Centralizator!$U79=$A$1,Centralizator!V79,"")</f>
        <v/>
      </c>
      <c r="X79" s="94" t="str">
        <f>IF(Centralizator!$U79=$A$1,Centralizator!W79,"")</f>
        <v/>
      </c>
      <c r="Y79" s="94" t="str">
        <f>IF(Centralizator!$U79=$A$1,Centralizator!X79,"")</f>
        <v/>
      </c>
      <c r="Z79" s="94" t="str">
        <f>IF(Centralizator!$U79=$A$1,Centralizator!Y79,"")</f>
        <v/>
      </c>
      <c r="AA79" s="94" t="str">
        <f>IF(Centralizator!$U79=$A$1,Centralizator!Z79,"")</f>
        <v/>
      </c>
      <c r="AB79" s="94" t="str">
        <f>IF(Centralizator!$U79=$A$1,Centralizator!AA79,"")</f>
        <v/>
      </c>
      <c r="AC79" s="94" t="str">
        <f>IF(Centralizator!$U79=$A$1,Centralizator!AB79,"")</f>
        <v/>
      </c>
    </row>
    <row r="80" spans="1:29" hidden="1" x14ac:dyDescent="0.2">
      <c r="A80" s="93" t="str">
        <f t="shared" si="2"/>
        <v/>
      </c>
      <c r="B80" s="93">
        <f t="shared" si="3"/>
        <v>25</v>
      </c>
      <c r="C80" s="93">
        <v>72</v>
      </c>
      <c r="D80" s="93" t="str">
        <f>IF(Centralizator!$U80=$A$1,Centralizator!A80,"")</f>
        <v/>
      </c>
      <c r="E80" s="93" t="str">
        <f>IF(Centralizator!$U80=$A$1,Centralizator!B80,"")</f>
        <v/>
      </c>
      <c r="F80" s="93" t="str">
        <f>IF(Centralizator!$U80=$A$1,Centralizator!C80,"")</f>
        <v/>
      </c>
      <c r="G80" s="100" t="str">
        <f>IF(Centralizator!$U80=$A$1,Centralizator!D80,"")</f>
        <v/>
      </c>
      <c r="H80" s="100" t="str">
        <f>IF(Centralizator!$U80=$A$1,Centralizator!E80,"")</f>
        <v/>
      </c>
      <c r="I80" s="100" t="str">
        <f>IF(Centralizator!$U80=$A$1,Centralizator!F80,"")</f>
        <v/>
      </c>
      <c r="J80" s="100" t="str">
        <f>IF(Centralizator!$U80=$A$1,Centralizator!G80,"")</f>
        <v/>
      </c>
      <c r="K80" s="100" t="str">
        <f>IF(Centralizator!$U80=$A$1,Centralizator!H80,"")</f>
        <v/>
      </c>
      <c r="L80" s="100" t="str">
        <f>IF(Centralizator!$U80=$A$1,Centralizator!J80,"")</f>
        <v/>
      </c>
      <c r="M80" s="100" t="str">
        <f>IF(Centralizator!$U80=$A$1,Centralizator!K80,"")</f>
        <v/>
      </c>
      <c r="N80" s="100" t="str">
        <f>IF(Centralizator!$U80=$A$1,Centralizator!L80,"")</f>
        <v/>
      </c>
      <c r="O80" s="94" t="str">
        <f>IF(Centralizator!$U80=$A$1,Centralizator!N80,"")</f>
        <v/>
      </c>
      <c r="P80" s="94" t="str">
        <f>IF(Centralizator!$U80=$A$1,Centralizator!O80,"")</f>
        <v/>
      </c>
      <c r="Q80" s="94" t="str">
        <f>IF(Centralizator!$U80=$A$1,Centralizator!P80,"")</f>
        <v/>
      </c>
      <c r="R80" s="94" t="str">
        <f>IF(Centralizator!$U80=$A$1,Centralizator!Q80,"")</f>
        <v/>
      </c>
      <c r="S80" s="94" t="str">
        <f>IF(Centralizator!$U80=$A$1,Centralizator!R80,"")</f>
        <v/>
      </c>
      <c r="T80" s="94" t="str">
        <f>IF(Centralizator!$U80=$A$1,Centralizator!S80,"")</f>
        <v/>
      </c>
      <c r="U80" s="94" t="str">
        <f>IF(Centralizator!$U80=$A$1,Centralizator!T80,"")</f>
        <v/>
      </c>
      <c r="V80" s="94" t="str">
        <f>IF(Centralizator!$U80=$A$1,Centralizator!U80,"")</f>
        <v/>
      </c>
      <c r="W80" s="94" t="str">
        <f>IF(Centralizator!$U80=$A$1,Centralizator!V80,"")</f>
        <v/>
      </c>
      <c r="X80" s="94" t="str">
        <f>IF(Centralizator!$U80=$A$1,Centralizator!W80,"")</f>
        <v/>
      </c>
      <c r="Y80" s="94" t="str">
        <f>IF(Centralizator!$U80=$A$1,Centralizator!X80,"")</f>
        <v/>
      </c>
      <c r="Z80" s="94" t="str">
        <f>IF(Centralizator!$U80=$A$1,Centralizator!Y80,"")</f>
        <v/>
      </c>
      <c r="AA80" s="94" t="str">
        <f>IF(Centralizator!$U80=$A$1,Centralizator!Z80,"")</f>
        <v/>
      </c>
      <c r="AB80" s="94" t="str">
        <f>IF(Centralizator!$U80=$A$1,Centralizator!AA80,"")</f>
        <v/>
      </c>
      <c r="AC80" s="94" t="str">
        <f>IF(Centralizator!$U80=$A$1,Centralizator!AB80,"")</f>
        <v/>
      </c>
    </row>
    <row r="81" spans="1:29" hidden="1" x14ac:dyDescent="0.2">
      <c r="A81" s="93" t="str">
        <f t="shared" si="2"/>
        <v/>
      </c>
      <c r="B81" s="93">
        <f t="shared" si="3"/>
        <v>25</v>
      </c>
      <c r="C81" s="93">
        <v>73</v>
      </c>
      <c r="D81" s="93" t="str">
        <f>IF(Centralizator!$U81=$A$1,Centralizator!A81,"")</f>
        <v/>
      </c>
      <c r="E81" s="93" t="str">
        <f>IF(Centralizator!$U81=$A$1,Centralizator!B81,"")</f>
        <v/>
      </c>
      <c r="F81" s="93" t="str">
        <f>IF(Centralizator!$U81=$A$1,Centralizator!C81,"")</f>
        <v/>
      </c>
      <c r="G81" s="100" t="str">
        <f>IF(Centralizator!$U81=$A$1,Centralizator!D81,"")</f>
        <v/>
      </c>
      <c r="H81" s="100" t="str">
        <f>IF(Centralizator!$U81=$A$1,Centralizator!E81,"")</f>
        <v/>
      </c>
      <c r="I81" s="100" t="str">
        <f>IF(Centralizator!$U81=$A$1,Centralizator!F81,"")</f>
        <v/>
      </c>
      <c r="J81" s="100" t="str">
        <f>IF(Centralizator!$U81=$A$1,Centralizator!G81,"")</f>
        <v/>
      </c>
      <c r="K81" s="100" t="str">
        <f>IF(Centralizator!$U81=$A$1,Centralizator!H81,"")</f>
        <v/>
      </c>
      <c r="L81" s="100" t="str">
        <f>IF(Centralizator!$U81=$A$1,Centralizator!J81,"")</f>
        <v/>
      </c>
      <c r="M81" s="100" t="str">
        <f>IF(Centralizator!$U81=$A$1,Centralizator!K81,"")</f>
        <v/>
      </c>
      <c r="N81" s="100" t="str">
        <f>IF(Centralizator!$U81=$A$1,Centralizator!L81,"")</f>
        <v/>
      </c>
      <c r="O81" s="94" t="str">
        <f>IF(Centralizator!$U81=$A$1,Centralizator!N81,"")</f>
        <v/>
      </c>
      <c r="P81" s="94" t="str">
        <f>IF(Centralizator!$U81=$A$1,Centralizator!O81,"")</f>
        <v/>
      </c>
      <c r="Q81" s="94" t="str">
        <f>IF(Centralizator!$U81=$A$1,Centralizator!P81,"")</f>
        <v/>
      </c>
      <c r="R81" s="94" t="str">
        <f>IF(Centralizator!$U81=$A$1,Centralizator!Q81,"")</f>
        <v/>
      </c>
      <c r="S81" s="94" t="str">
        <f>IF(Centralizator!$U81=$A$1,Centralizator!R81,"")</f>
        <v/>
      </c>
      <c r="T81" s="94" t="str">
        <f>IF(Centralizator!$U81=$A$1,Centralizator!S81,"")</f>
        <v/>
      </c>
      <c r="U81" s="94" t="str">
        <f>IF(Centralizator!$U81=$A$1,Centralizator!T81,"")</f>
        <v/>
      </c>
      <c r="V81" s="94" t="str">
        <f>IF(Centralizator!$U81=$A$1,Centralizator!U81,"")</f>
        <v/>
      </c>
      <c r="W81" s="94" t="str">
        <f>IF(Centralizator!$U81=$A$1,Centralizator!V81,"")</f>
        <v/>
      </c>
      <c r="X81" s="94" t="str">
        <f>IF(Centralizator!$U81=$A$1,Centralizator!W81,"")</f>
        <v/>
      </c>
      <c r="Y81" s="94" t="str">
        <f>IF(Centralizator!$U81=$A$1,Centralizator!X81,"")</f>
        <v/>
      </c>
      <c r="Z81" s="94" t="str">
        <f>IF(Centralizator!$U81=$A$1,Centralizator!Y81,"")</f>
        <v/>
      </c>
      <c r="AA81" s="94" t="str">
        <f>IF(Centralizator!$U81=$A$1,Centralizator!Z81,"")</f>
        <v/>
      </c>
      <c r="AB81" s="94" t="str">
        <f>IF(Centralizator!$U81=$A$1,Centralizator!AA81,"")</f>
        <v/>
      </c>
      <c r="AC81" s="94" t="str">
        <f>IF(Centralizator!$U81=$A$1,Centralizator!AB81,"")</f>
        <v/>
      </c>
    </row>
    <row r="82" spans="1:29" hidden="1" x14ac:dyDescent="0.2">
      <c r="A82" s="93" t="str">
        <f t="shared" si="2"/>
        <v/>
      </c>
      <c r="B82" s="93">
        <f t="shared" si="3"/>
        <v>25</v>
      </c>
      <c r="C82" s="93">
        <v>74</v>
      </c>
      <c r="D82" s="93" t="str">
        <f>IF(Centralizator!$U82=$A$1,Centralizator!A82,"")</f>
        <v/>
      </c>
      <c r="E82" s="93" t="str">
        <f>IF(Centralizator!$U82=$A$1,Centralizator!B82,"")</f>
        <v/>
      </c>
      <c r="F82" s="93" t="str">
        <f>IF(Centralizator!$U82=$A$1,Centralizator!C82,"")</f>
        <v/>
      </c>
      <c r="G82" s="100" t="str">
        <f>IF(Centralizator!$U82=$A$1,Centralizator!D82,"")</f>
        <v/>
      </c>
      <c r="H82" s="100" t="str">
        <f>IF(Centralizator!$U82=$A$1,Centralizator!E82,"")</f>
        <v/>
      </c>
      <c r="I82" s="100" t="str">
        <f>IF(Centralizator!$U82=$A$1,Centralizator!F82,"")</f>
        <v/>
      </c>
      <c r="J82" s="100" t="str">
        <f>IF(Centralizator!$U82=$A$1,Centralizator!G82,"")</f>
        <v/>
      </c>
      <c r="K82" s="100" t="str">
        <f>IF(Centralizator!$U82=$A$1,Centralizator!H82,"")</f>
        <v/>
      </c>
      <c r="L82" s="100" t="str">
        <f>IF(Centralizator!$U82=$A$1,Centralizator!J82,"")</f>
        <v/>
      </c>
      <c r="M82" s="100" t="str">
        <f>IF(Centralizator!$U82=$A$1,Centralizator!K82,"")</f>
        <v/>
      </c>
      <c r="N82" s="100" t="str">
        <f>IF(Centralizator!$U82=$A$1,Centralizator!L82,"")</f>
        <v/>
      </c>
      <c r="O82" s="94" t="str">
        <f>IF(Centralizator!$U82=$A$1,Centralizator!N82,"")</f>
        <v/>
      </c>
      <c r="P82" s="94" t="str">
        <f>IF(Centralizator!$U82=$A$1,Centralizator!O82,"")</f>
        <v/>
      </c>
      <c r="Q82" s="94" t="str">
        <f>IF(Centralizator!$U82=$A$1,Centralizator!P82,"")</f>
        <v/>
      </c>
      <c r="R82" s="94" t="str">
        <f>IF(Centralizator!$U82=$A$1,Centralizator!Q82,"")</f>
        <v/>
      </c>
      <c r="S82" s="94" t="str">
        <f>IF(Centralizator!$U82=$A$1,Centralizator!R82,"")</f>
        <v/>
      </c>
      <c r="T82" s="94" t="str">
        <f>IF(Centralizator!$U82=$A$1,Centralizator!S82,"")</f>
        <v/>
      </c>
      <c r="U82" s="94" t="str">
        <f>IF(Centralizator!$U82=$A$1,Centralizator!T82,"")</f>
        <v/>
      </c>
      <c r="V82" s="94" t="str">
        <f>IF(Centralizator!$U82=$A$1,Centralizator!U82,"")</f>
        <v/>
      </c>
      <c r="W82" s="94" t="str">
        <f>IF(Centralizator!$U82=$A$1,Centralizator!V82,"")</f>
        <v/>
      </c>
      <c r="X82" s="94" t="str">
        <f>IF(Centralizator!$U82=$A$1,Centralizator!W82,"")</f>
        <v/>
      </c>
      <c r="Y82" s="94" t="str">
        <f>IF(Centralizator!$U82=$A$1,Centralizator!X82,"")</f>
        <v/>
      </c>
      <c r="Z82" s="94" t="str">
        <f>IF(Centralizator!$U82=$A$1,Centralizator!Y82,"")</f>
        <v/>
      </c>
      <c r="AA82" s="94" t="str">
        <f>IF(Centralizator!$U82=$A$1,Centralizator!Z82,"")</f>
        <v/>
      </c>
      <c r="AB82" s="94" t="str">
        <f>IF(Centralizator!$U82=$A$1,Centralizator!AA82,"")</f>
        <v/>
      </c>
      <c r="AC82" s="94" t="str">
        <f>IF(Centralizator!$U82=$A$1,Centralizator!AB82,"")</f>
        <v/>
      </c>
    </row>
    <row r="83" spans="1:29" hidden="1" x14ac:dyDescent="0.2">
      <c r="A83" s="93" t="str">
        <f t="shared" si="2"/>
        <v/>
      </c>
      <c r="B83" s="93">
        <f t="shared" si="3"/>
        <v>25</v>
      </c>
      <c r="C83" s="93">
        <v>75</v>
      </c>
      <c r="D83" s="93" t="str">
        <f>IF(Centralizator!$U83=$A$1,Centralizator!A83,"")</f>
        <v/>
      </c>
      <c r="E83" s="93" t="str">
        <f>IF(Centralizator!$U83=$A$1,Centralizator!B83,"")</f>
        <v/>
      </c>
      <c r="F83" s="93" t="str">
        <f>IF(Centralizator!$U83=$A$1,Centralizator!C83,"")</f>
        <v/>
      </c>
      <c r="G83" s="100" t="str">
        <f>IF(Centralizator!$U83=$A$1,Centralizator!D83,"")</f>
        <v/>
      </c>
      <c r="H83" s="100" t="str">
        <f>IF(Centralizator!$U83=$A$1,Centralizator!E83,"")</f>
        <v/>
      </c>
      <c r="I83" s="100" t="str">
        <f>IF(Centralizator!$U83=$A$1,Centralizator!F83,"")</f>
        <v/>
      </c>
      <c r="J83" s="100" t="str">
        <f>IF(Centralizator!$U83=$A$1,Centralizator!G83,"")</f>
        <v/>
      </c>
      <c r="K83" s="100" t="str">
        <f>IF(Centralizator!$U83=$A$1,Centralizator!H83,"")</f>
        <v/>
      </c>
      <c r="L83" s="100" t="str">
        <f>IF(Centralizator!$U83=$A$1,Centralizator!J83,"")</f>
        <v/>
      </c>
      <c r="M83" s="100" t="str">
        <f>IF(Centralizator!$U83=$A$1,Centralizator!K83,"")</f>
        <v/>
      </c>
      <c r="N83" s="100" t="str">
        <f>IF(Centralizator!$U83=$A$1,Centralizator!L83,"")</f>
        <v/>
      </c>
      <c r="O83" s="94" t="str">
        <f>IF(Centralizator!$U83=$A$1,Centralizator!N83,"")</f>
        <v/>
      </c>
      <c r="P83" s="94" t="str">
        <f>IF(Centralizator!$U83=$A$1,Centralizator!O83,"")</f>
        <v/>
      </c>
      <c r="Q83" s="94" t="str">
        <f>IF(Centralizator!$U83=$A$1,Centralizator!P83,"")</f>
        <v/>
      </c>
      <c r="R83" s="94" t="str">
        <f>IF(Centralizator!$U83=$A$1,Centralizator!Q83,"")</f>
        <v/>
      </c>
      <c r="S83" s="94" t="str">
        <f>IF(Centralizator!$U83=$A$1,Centralizator!R83,"")</f>
        <v/>
      </c>
      <c r="T83" s="94" t="str">
        <f>IF(Centralizator!$U83=$A$1,Centralizator!S83,"")</f>
        <v/>
      </c>
      <c r="U83" s="94" t="str">
        <f>IF(Centralizator!$U83=$A$1,Centralizator!T83,"")</f>
        <v/>
      </c>
      <c r="V83" s="94" t="str">
        <f>IF(Centralizator!$U83=$A$1,Centralizator!U83,"")</f>
        <v/>
      </c>
      <c r="W83" s="94" t="str">
        <f>IF(Centralizator!$U83=$A$1,Centralizator!V83,"")</f>
        <v/>
      </c>
      <c r="X83" s="94" t="str">
        <f>IF(Centralizator!$U83=$A$1,Centralizator!W83,"")</f>
        <v/>
      </c>
      <c r="Y83" s="94" t="str">
        <f>IF(Centralizator!$U83=$A$1,Centralizator!X83,"")</f>
        <v/>
      </c>
      <c r="Z83" s="94" t="str">
        <f>IF(Centralizator!$U83=$A$1,Centralizator!Y83,"")</f>
        <v/>
      </c>
      <c r="AA83" s="94" t="str">
        <f>IF(Centralizator!$U83=$A$1,Centralizator!Z83,"")</f>
        <v/>
      </c>
      <c r="AB83" s="94" t="str">
        <f>IF(Centralizator!$U83=$A$1,Centralizator!AA83,"")</f>
        <v/>
      </c>
      <c r="AC83" s="94" t="str">
        <f>IF(Centralizator!$U83=$A$1,Centralizator!AB83,"")</f>
        <v/>
      </c>
    </row>
    <row r="84" spans="1:29" hidden="1" x14ac:dyDescent="0.2">
      <c r="A84" s="93" t="str">
        <f t="shared" si="2"/>
        <v/>
      </c>
      <c r="B84" s="93">
        <f t="shared" si="3"/>
        <v>25</v>
      </c>
      <c r="C84" s="93">
        <v>76</v>
      </c>
      <c r="D84" s="93" t="str">
        <f>IF(Centralizator!$U84=$A$1,Centralizator!A84,"")</f>
        <v/>
      </c>
      <c r="E84" s="93" t="str">
        <f>IF(Centralizator!$U84=$A$1,Centralizator!B84,"")</f>
        <v/>
      </c>
      <c r="F84" s="93" t="str">
        <f>IF(Centralizator!$U84=$A$1,Centralizator!C84,"")</f>
        <v/>
      </c>
      <c r="G84" s="100" t="str">
        <f>IF(Centralizator!$U84=$A$1,Centralizator!D84,"")</f>
        <v/>
      </c>
      <c r="H84" s="100" t="str">
        <f>IF(Centralizator!$U84=$A$1,Centralizator!E84,"")</f>
        <v/>
      </c>
      <c r="I84" s="100" t="str">
        <f>IF(Centralizator!$U84=$A$1,Centralizator!F84,"")</f>
        <v/>
      </c>
      <c r="J84" s="100" t="str">
        <f>IF(Centralizator!$U84=$A$1,Centralizator!G84,"")</f>
        <v/>
      </c>
      <c r="K84" s="100" t="str">
        <f>IF(Centralizator!$U84=$A$1,Centralizator!H84,"")</f>
        <v/>
      </c>
      <c r="L84" s="100" t="str">
        <f>IF(Centralizator!$U84=$A$1,Centralizator!J84,"")</f>
        <v/>
      </c>
      <c r="M84" s="100" t="str">
        <f>IF(Centralizator!$U84=$A$1,Centralizator!K84,"")</f>
        <v/>
      </c>
      <c r="N84" s="100" t="str">
        <f>IF(Centralizator!$U84=$A$1,Centralizator!L84,"")</f>
        <v/>
      </c>
      <c r="O84" s="94" t="str">
        <f>IF(Centralizator!$U84=$A$1,Centralizator!N84,"")</f>
        <v/>
      </c>
      <c r="P84" s="94" t="str">
        <f>IF(Centralizator!$U84=$A$1,Centralizator!O84,"")</f>
        <v/>
      </c>
      <c r="Q84" s="94" t="str">
        <f>IF(Centralizator!$U84=$A$1,Centralizator!P84,"")</f>
        <v/>
      </c>
      <c r="R84" s="94" t="str">
        <f>IF(Centralizator!$U84=$A$1,Centralizator!Q84,"")</f>
        <v/>
      </c>
      <c r="S84" s="94" t="str">
        <f>IF(Centralizator!$U84=$A$1,Centralizator!R84,"")</f>
        <v/>
      </c>
      <c r="T84" s="94" t="str">
        <f>IF(Centralizator!$U84=$A$1,Centralizator!S84,"")</f>
        <v/>
      </c>
      <c r="U84" s="94" t="str">
        <f>IF(Centralizator!$U84=$A$1,Centralizator!T84,"")</f>
        <v/>
      </c>
      <c r="V84" s="94" t="str">
        <f>IF(Centralizator!$U84=$A$1,Centralizator!U84,"")</f>
        <v/>
      </c>
      <c r="W84" s="94" t="str">
        <f>IF(Centralizator!$U84=$A$1,Centralizator!V84,"")</f>
        <v/>
      </c>
      <c r="X84" s="94" t="str">
        <f>IF(Centralizator!$U84=$A$1,Centralizator!W84,"")</f>
        <v/>
      </c>
      <c r="Y84" s="94" t="str">
        <f>IF(Centralizator!$U84=$A$1,Centralizator!X84,"")</f>
        <v/>
      </c>
      <c r="Z84" s="94" t="str">
        <f>IF(Centralizator!$U84=$A$1,Centralizator!Y84,"")</f>
        <v/>
      </c>
      <c r="AA84" s="94" t="str">
        <f>IF(Centralizator!$U84=$A$1,Centralizator!Z84,"")</f>
        <v/>
      </c>
      <c r="AB84" s="94" t="str">
        <f>IF(Centralizator!$U84=$A$1,Centralizator!AA84,"")</f>
        <v/>
      </c>
      <c r="AC84" s="94" t="str">
        <f>IF(Centralizator!$U84=$A$1,Centralizator!AB84,"")</f>
        <v/>
      </c>
    </row>
    <row r="85" spans="1:29" hidden="1" x14ac:dyDescent="0.2">
      <c r="A85" s="93" t="str">
        <f t="shared" si="2"/>
        <v/>
      </c>
      <c r="B85" s="93">
        <f t="shared" si="3"/>
        <v>25</v>
      </c>
      <c r="C85" s="93">
        <v>77</v>
      </c>
      <c r="D85" s="93" t="str">
        <f>IF(Centralizator!$U85=$A$1,Centralizator!A85,"")</f>
        <v/>
      </c>
      <c r="E85" s="93" t="str">
        <f>IF(Centralizator!$U85=$A$1,Centralizator!B85,"")</f>
        <v/>
      </c>
      <c r="F85" s="93" t="str">
        <f>IF(Centralizator!$U85=$A$1,Centralizator!C85,"")</f>
        <v/>
      </c>
      <c r="G85" s="100" t="str">
        <f>IF(Centralizator!$U85=$A$1,Centralizator!D85,"")</f>
        <v/>
      </c>
      <c r="H85" s="100" t="str">
        <f>IF(Centralizator!$U85=$A$1,Centralizator!E85,"")</f>
        <v/>
      </c>
      <c r="I85" s="100" t="str">
        <f>IF(Centralizator!$U85=$A$1,Centralizator!F85,"")</f>
        <v/>
      </c>
      <c r="J85" s="100" t="str">
        <f>IF(Centralizator!$U85=$A$1,Centralizator!G85,"")</f>
        <v/>
      </c>
      <c r="K85" s="100" t="str">
        <f>IF(Centralizator!$U85=$A$1,Centralizator!H85,"")</f>
        <v/>
      </c>
      <c r="L85" s="100" t="str">
        <f>IF(Centralizator!$U85=$A$1,Centralizator!J85,"")</f>
        <v/>
      </c>
      <c r="M85" s="100" t="str">
        <f>IF(Centralizator!$U85=$A$1,Centralizator!K85,"")</f>
        <v/>
      </c>
      <c r="N85" s="100" t="str">
        <f>IF(Centralizator!$U85=$A$1,Centralizator!L85,"")</f>
        <v/>
      </c>
      <c r="O85" s="94" t="str">
        <f>IF(Centralizator!$U85=$A$1,Centralizator!N85,"")</f>
        <v/>
      </c>
      <c r="P85" s="94" t="str">
        <f>IF(Centralizator!$U85=$A$1,Centralizator!O85,"")</f>
        <v/>
      </c>
      <c r="Q85" s="94" t="str">
        <f>IF(Centralizator!$U85=$A$1,Centralizator!P85,"")</f>
        <v/>
      </c>
      <c r="R85" s="94" t="str">
        <f>IF(Centralizator!$U85=$A$1,Centralizator!Q85,"")</f>
        <v/>
      </c>
      <c r="S85" s="94" t="str">
        <f>IF(Centralizator!$U85=$A$1,Centralizator!R85,"")</f>
        <v/>
      </c>
      <c r="T85" s="94" t="str">
        <f>IF(Centralizator!$U85=$A$1,Centralizator!S85,"")</f>
        <v/>
      </c>
      <c r="U85" s="94" t="str">
        <f>IF(Centralizator!$U85=$A$1,Centralizator!T85,"")</f>
        <v/>
      </c>
      <c r="V85" s="94" t="str">
        <f>IF(Centralizator!$U85=$A$1,Centralizator!U85,"")</f>
        <v/>
      </c>
      <c r="W85" s="94" t="str">
        <f>IF(Centralizator!$U85=$A$1,Centralizator!V85,"")</f>
        <v/>
      </c>
      <c r="X85" s="94" t="str">
        <f>IF(Centralizator!$U85=$A$1,Centralizator!W85,"")</f>
        <v/>
      </c>
      <c r="Y85" s="94" t="str">
        <f>IF(Centralizator!$U85=$A$1,Centralizator!X85,"")</f>
        <v/>
      </c>
      <c r="Z85" s="94" t="str">
        <f>IF(Centralizator!$U85=$A$1,Centralizator!Y85,"")</f>
        <v/>
      </c>
      <c r="AA85" s="94" t="str">
        <f>IF(Centralizator!$U85=$A$1,Centralizator!Z85,"")</f>
        <v/>
      </c>
      <c r="AB85" s="94" t="str">
        <f>IF(Centralizator!$U85=$A$1,Centralizator!AA85,"")</f>
        <v/>
      </c>
      <c r="AC85" s="94" t="str">
        <f>IF(Centralizator!$U85=$A$1,Centralizator!AB85,"")</f>
        <v/>
      </c>
    </row>
    <row r="86" spans="1:29" hidden="1" x14ac:dyDescent="0.2">
      <c r="A86" s="93" t="str">
        <f t="shared" si="2"/>
        <v/>
      </c>
      <c r="B86" s="93">
        <f t="shared" si="3"/>
        <v>25</v>
      </c>
      <c r="C86" s="93">
        <v>78</v>
      </c>
      <c r="D86" s="93" t="str">
        <f>IF(Centralizator!$U86=$A$1,Centralizator!A86,"")</f>
        <v/>
      </c>
      <c r="E86" s="93" t="str">
        <f>IF(Centralizator!$U86=$A$1,Centralizator!B86,"")</f>
        <v/>
      </c>
      <c r="F86" s="93" t="str">
        <f>IF(Centralizator!$U86=$A$1,Centralizator!C86,"")</f>
        <v/>
      </c>
      <c r="G86" s="100" t="str">
        <f>IF(Centralizator!$U86=$A$1,Centralizator!D86,"")</f>
        <v/>
      </c>
      <c r="H86" s="100" t="str">
        <f>IF(Centralizator!$U86=$A$1,Centralizator!E86,"")</f>
        <v/>
      </c>
      <c r="I86" s="100" t="str">
        <f>IF(Centralizator!$U86=$A$1,Centralizator!F86,"")</f>
        <v/>
      </c>
      <c r="J86" s="100" t="str">
        <f>IF(Centralizator!$U86=$A$1,Centralizator!G86,"")</f>
        <v/>
      </c>
      <c r="K86" s="100" t="str">
        <f>IF(Centralizator!$U86=$A$1,Centralizator!H86,"")</f>
        <v/>
      </c>
      <c r="L86" s="100" t="str">
        <f>IF(Centralizator!$U86=$A$1,Centralizator!J86,"")</f>
        <v/>
      </c>
      <c r="M86" s="100" t="str">
        <f>IF(Centralizator!$U86=$A$1,Centralizator!K86,"")</f>
        <v/>
      </c>
      <c r="N86" s="100" t="str">
        <f>IF(Centralizator!$U86=$A$1,Centralizator!L86,"")</f>
        <v/>
      </c>
      <c r="O86" s="94" t="str">
        <f>IF(Centralizator!$U86=$A$1,Centralizator!N86,"")</f>
        <v/>
      </c>
      <c r="P86" s="94" t="str">
        <f>IF(Centralizator!$U86=$A$1,Centralizator!O86,"")</f>
        <v/>
      </c>
      <c r="Q86" s="94" t="str">
        <f>IF(Centralizator!$U86=$A$1,Centralizator!P86,"")</f>
        <v/>
      </c>
      <c r="R86" s="94" t="str">
        <f>IF(Centralizator!$U86=$A$1,Centralizator!Q86,"")</f>
        <v/>
      </c>
      <c r="S86" s="94" t="str">
        <f>IF(Centralizator!$U86=$A$1,Centralizator!R86,"")</f>
        <v/>
      </c>
      <c r="T86" s="94" t="str">
        <f>IF(Centralizator!$U86=$A$1,Centralizator!S86,"")</f>
        <v/>
      </c>
      <c r="U86" s="94" t="str">
        <f>IF(Centralizator!$U86=$A$1,Centralizator!T86,"")</f>
        <v/>
      </c>
      <c r="V86" s="94" t="str">
        <f>IF(Centralizator!$U86=$A$1,Centralizator!U86,"")</f>
        <v/>
      </c>
      <c r="W86" s="94" t="str">
        <f>IF(Centralizator!$U86=$A$1,Centralizator!V86,"")</f>
        <v/>
      </c>
      <c r="X86" s="94" t="str">
        <f>IF(Centralizator!$U86=$A$1,Centralizator!W86,"")</f>
        <v/>
      </c>
      <c r="Y86" s="94" t="str">
        <f>IF(Centralizator!$U86=$A$1,Centralizator!X86,"")</f>
        <v/>
      </c>
      <c r="Z86" s="94" t="str">
        <f>IF(Centralizator!$U86=$A$1,Centralizator!Y86,"")</f>
        <v/>
      </c>
      <c r="AA86" s="94" t="str">
        <f>IF(Centralizator!$U86=$A$1,Centralizator!Z86,"")</f>
        <v/>
      </c>
      <c r="AB86" s="94" t="str">
        <f>IF(Centralizator!$U86=$A$1,Centralizator!AA86,"")</f>
        <v/>
      </c>
      <c r="AC86" s="94" t="str">
        <f>IF(Centralizator!$U86=$A$1,Centralizator!AB86,"")</f>
        <v/>
      </c>
    </row>
    <row r="87" spans="1:29" hidden="1" x14ac:dyDescent="0.2">
      <c r="A87" s="93" t="str">
        <f t="shared" si="2"/>
        <v/>
      </c>
      <c r="B87" s="93">
        <f t="shared" si="3"/>
        <v>25</v>
      </c>
      <c r="C87" s="93">
        <v>79</v>
      </c>
      <c r="D87" s="93" t="str">
        <f>IF(Centralizator!$U87=$A$1,Centralizator!A87,"")</f>
        <v/>
      </c>
      <c r="E87" s="93" t="str">
        <f>IF(Centralizator!$U87=$A$1,Centralizator!B87,"")</f>
        <v/>
      </c>
      <c r="F87" s="93" t="str">
        <f>IF(Centralizator!$U87=$A$1,Centralizator!C87,"")</f>
        <v/>
      </c>
      <c r="G87" s="100" t="str">
        <f>IF(Centralizator!$U87=$A$1,Centralizator!D87,"")</f>
        <v/>
      </c>
      <c r="H87" s="100" t="str">
        <f>IF(Centralizator!$U87=$A$1,Centralizator!E87,"")</f>
        <v/>
      </c>
      <c r="I87" s="100" t="str">
        <f>IF(Centralizator!$U87=$A$1,Centralizator!F87,"")</f>
        <v/>
      </c>
      <c r="J87" s="100" t="str">
        <f>IF(Centralizator!$U87=$A$1,Centralizator!G87,"")</f>
        <v/>
      </c>
      <c r="K87" s="100" t="str">
        <f>IF(Centralizator!$U87=$A$1,Centralizator!H87,"")</f>
        <v/>
      </c>
      <c r="L87" s="100" t="str">
        <f>IF(Centralizator!$U87=$A$1,Centralizator!J87,"")</f>
        <v/>
      </c>
      <c r="M87" s="100" t="str">
        <f>IF(Centralizator!$U87=$A$1,Centralizator!K87,"")</f>
        <v/>
      </c>
      <c r="N87" s="100" t="str">
        <f>IF(Centralizator!$U87=$A$1,Centralizator!L87,"")</f>
        <v/>
      </c>
      <c r="O87" s="94" t="str">
        <f>IF(Centralizator!$U87=$A$1,Centralizator!N87,"")</f>
        <v/>
      </c>
      <c r="P87" s="94" t="str">
        <f>IF(Centralizator!$U87=$A$1,Centralizator!O87,"")</f>
        <v/>
      </c>
      <c r="Q87" s="94" t="str">
        <f>IF(Centralizator!$U87=$A$1,Centralizator!P87,"")</f>
        <v/>
      </c>
      <c r="R87" s="94" t="str">
        <f>IF(Centralizator!$U87=$A$1,Centralizator!Q87,"")</f>
        <v/>
      </c>
      <c r="S87" s="94" t="str">
        <f>IF(Centralizator!$U87=$A$1,Centralizator!R87,"")</f>
        <v/>
      </c>
      <c r="T87" s="94" t="str">
        <f>IF(Centralizator!$U87=$A$1,Centralizator!S87,"")</f>
        <v/>
      </c>
      <c r="U87" s="94" t="str">
        <f>IF(Centralizator!$U87=$A$1,Centralizator!T87,"")</f>
        <v/>
      </c>
      <c r="V87" s="94" t="str">
        <f>IF(Centralizator!$U87=$A$1,Centralizator!U87,"")</f>
        <v/>
      </c>
      <c r="W87" s="94" t="str">
        <f>IF(Centralizator!$U87=$A$1,Centralizator!V87,"")</f>
        <v/>
      </c>
      <c r="X87" s="94" t="str">
        <f>IF(Centralizator!$U87=$A$1,Centralizator!W87,"")</f>
        <v/>
      </c>
      <c r="Y87" s="94" t="str">
        <f>IF(Centralizator!$U87=$A$1,Centralizator!X87,"")</f>
        <v/>
      </c>
      <c r="Z87" s="94" t="str">
        <f>IF(Centralizator!$U87=$A$1,Centralizator!Y87,"")</f>
        <v/>
      </c>
      <c r="AA87" s="94" t="str">
        <f>IF(Centralizator!$U87=$A$1,Centralizator!Z87,"")</f>
        <v/>
      </c>
      <c r="AB87" s="94" t="str">
        <f>IF(Centralizator!$U87=$A$1,Centralizator!AA87,"")</f>
        <v/>
      </c>
      <c r="AC87" s="94" t="str">
        <f>IF(Centralizator!$U87=$A$1,Centralizator!AB87,"")</f>
        <v/>
      </c>
    </row>
    <row r="88" spans="1:29" hidden="1" x14ac:dyDescent="0.2">
      <c r="A88" s="93" t="str">
        <f t="shared" si="2"/>
        <v/>
      </c>
      <c r="B88" s="93">
        <f t="shared" si="3"/>
        <v>25</v>
      </c>
      <c r="C88" s="93">
        <v>80</v>
      </c>
      <c r="D88" s="93" t="str">
        <f>IF(Centralizator!$U88=$A$1,Centralizator!A88,"")</f>
        <v/>
      </c>
      <c r="E88" s="93" t="str">
        <f>IF(Centralizator!$U88=$A$1,Centralizator!B88,"")</f>
        <v/>
      </c>
      <c r="F88" s="93" t="str">
        <f>IF(Centralizator!$U88=$A$1,Centralizator!C88,"")</f>
        <v/>
      </c>
      <c r="G88" s="100" t="str">
        <f>IF(Centralizator!$U88=$A$1,Centralizator!D88,"")</f>
        <v/>
      </c>
      <c r="H88" s="100" t="str">
        <f>IF(Centralizator!$U88=$A$1,Centralizator!E88,"")</f>
        <v/>
      </c>
      <c r="I88" s="100" t="str">
        <f>IF(Centralizator!$U88=$A$1,Centralizator!F88,"")</f>
        <v/>
      </c>
      <c r="J88" s="100" t="str">
        <f>IF(Centralizator!$U88=$A$1,Centralizator!G88,"")</f>
        <v/>
      </c>
      <c r="K88" s="100" t="str">
        <f>IF(Centralizator!$U88=$A$1,Centralizator!H88,"")</f>
        <v/>
      </c>
      <c r="L88" s="100" t="str">
        <f>IF(Centralizator!$U88=$A$1,Centralizator!J88,"")</f>
        <v/>
      </c>
      <c r="M88" s="100" t="str">
        <f>IF(Centralizator!$U88=$A$1,Centralizator!K88,"")</f>
        <v/>
      </c>
      <c r="N88" s="100" t="str">
        <f>IF(Centralizator!$U88=$A$1,Centralizator!L88,"")</f>
        <v/>
      </c>
      <c r="O88" s="94" t="str">
        <f>IF(Centralizator!$U88=$A$1,Centralizator!N88,"")</f>
        <v/>
      </c>
      <c r="P88" s="94" t="str">
        <f>IF(Centralizator!$U88=$A$1,Centralizator!O88,"")</f>
        <v/>
      </c>
      <c r="Q88" s="94" t="str">
        <f>IF(Centralizator!$U88=$A$1,Centralizator!P88,"")</f>
        <v/>
      </c>
      <c r="R88" s="94" t="str">
        <f>IF(Centralizator!$U88=$A$1,Centralizator!Q88,"")</f>
        <v/>
      </c>
      <c r="S88" s="94" t="str">
        <f>IF(Centralizator!$U88=$A$1,Centralizator!R88,"")</f>
        <v/>
      </c>
      <c r="T88" s="94" t="str">
        <f>IF(Centralizator!$U88=$A$1,Centralizator!S88,"")</f>
        <v/>
      </c>
      <c r="U88" s="94" t="str">
        <f>IF(Centralizator!$U88=$A$1,Centralizator!T88,"")</f>
        <v/>
      </c>
      <c r="V88" s="94" t="str">
        <f>IF(Centralizator!$U88=$A$1,Centralizator!U88,"")</f>
        <v/>
      </c>
      <c r="W88" s="94" t="str">
        <f>IF(Centralizator!$U88=$A$1,Centralizator!V88,"")</f>
        <v/>
      </c>
      <c r="X88" s="94" t="str">
        <f>IF(Centralizator!$U88=$A$1,Centralizator!W88,"")</f>
        <v/>
      </c>
      <c r="Y88" s="94" t="str">
        <f>IF(Centralizator!$U88=$A$1,Centralizator!X88,"")</f>
        <v/>
      </c>
      <c r="Z88" s="94" t="str">
        <f>IF(Centralizator!$U88=$A$1,Centralizator!Y88,"")</f>
        <v/>
      </c>
      <c r="AA88" s="94" t="str">
        <f>IF(Centralizator!$U88=$A$1,Centralizator!Z88,"")</f>
        <v/>
      </c>
      <c r="AB88" s="94" t="str">
        <f>IF(Centralizator!$U88=$A$1,Centralizator!AA88,"")</f>
        <v/>
      </c>
      <c r="AC88" s="94" t="str">
        <f>IF(Centralizator!$U88=$A$1,Centralizator!AB88,"")</f>
        <v/>
      </c>
    </row>
    <row r="89" spans="1:29" hidden="1" x14ac:dyDescent="0.2">
      <c r="A89" s="93" t="str">
        <f t="shared" si="2"/>
        <v/>
      </c>
      <c r="B89" s="93">
        <f t="shared" si="3"/>
        <v>25</v>
      </c>
      <c r="C89" s="93">
        <v>81</v>
      </c>
      <c r="D89" s="93" t="str">
        <f>IF(Centralizator!$U89=$A$1,Centralizator!A89,"")</f>
        <v/>
      </c>
      <c r="E89" s="93" t="str">
        <f>IF(Centralizator!$U89=$A$1,Centralizator!B89,"")</f>
        <v/>
      </c>
      <c r="F89" s="93" t="str">
        <f>IF(Centralizator!$U89=$A$1,Centralizator!C89,"")</f>
        <v/>
      </c>
      <c r="G89" s="100" t="str">
        <f>IF(Centralizator!$U89=$A$1,Centralizator!D89,"")</f>
        <v/>
      </c>
      <c r="H89" s="100" t="str">
        <f>IF(Centralizator!$U89=$A$1,Centralizator!E89,"")</f>
        <v/>
      </c>
      <c r="I89" s="100" t="str">
        <f>IF(Centralizator!$U89=$A$1,Centralizator!F89,"")</f>
        <v/>
      </c>
      <c r="J89" s="100" t="str">
        <f>IF(Centralizator!$U89=$A$1,Centralizator!G89,"")</f>
        <v/>
      </c>
      <c r="K89" s="100" t="str">
        <f>IF(Centralizator!$U89=$A$1,Centralizator!H89,"")</f>
        <v/>
      </c>
      <c r="L89" s="100" t="str">
        <f>IF(Centralizator!$U89=$A$1,Centralizator!J89,"")</f>
        <v/>
      </c>
      <c r="M89" s="100" t="str">
        <f>IF(Centralizator!$U89=$A$1,Centralizator!K89,"")</f>
        <v/>
      </c>
      <c r="N89" s="100" t="str">
        <f>IF(Centralizator!$U89=$A$1,Centralizator!L89,"")</f>
        <v/>
      </c>
      <c r="O89" s="94" t="str">
        <f>IF(Centralizator!$U89=$A$1,Centralizator!N89,"")</f>
        <v/>
      </c>
      <c r="P89" s="94" t="str">
        <f>IF(Centralizator!$U89=$A$1,Centralizator!O89,"")</f>
        <v/>
      </c>
      <c r="Q89" s="94" t="str">
        <f>IF(Centralizator!$U89=$A$1,Centralizator!P89,"")</f>
        <v/>
      </c>
      <c r="R89" s="94" t="str">
        <f>IF(Centralizator!$U89=$A$1,Centralizator!Q89,"")</f>
        <v/>
      </c>
      <c r="S89" s="94" t="str">
        <f>IF(Centralizator!$U89=$A$1,Centralizator!R89,"")</f>
        <v/>
      </c>
      <c r="T89" s="94" t="str">
        <f>IF(Centralizator!$U89=$A$1,Centralizator!S89,"")</f>
        <v/>
      </c>
      <c r="U89" s="94" t="str">
        <f>IF(Centralizator!$U89=$A$1,Centralizator!T89,"")</f>
        <v/>
      </c>
      <c r="V89" s="94" t="str">
        <f>IF(Centralizator!$U89=$A$1,Centralizator!U89,"")</f>
        <v/>
      </c>
      <c r="W89" s="94" t="str">
        <f>IF(Centralizator!$U89=$A$1,Centralizator!V89,"")</f>
        <v/>
      </c>
      <c r="X89" s="94" t="str">
        <f>IF(Centralizator!$U89=$A$1,Centralizator!W89,"")</f>
        <v/>
      </c>
      <c r="Y89" s="94" t="str">
        <f>IF(Centralizator!$U89=$A$1,Centralizator!X89,"")</f>
        <v/>
      </c>
      <c r="Z89" s="94" t="str">
        <f>IF(Centralizator!$U89=$A$1,Centralizator!Y89,"")</f>
        <v/>
      </c>
      <c r="AA89" s="94" t="str">
        <f>IF(Centralizator!$U89=$A$1,Centralizator!Z89,"")</f>
        <v/>
      </c>
      <c r="AB89" s="94" t="str">
        <f>IF(Centralizator!$U89=$A$1,Centralizator!AA89,"")</f>
        <v/>
      </c>
      <c r="AC89" s="94" t="str">
        <f>IF(Centralizator!$U89=$A$1,Centralizator!AB89,"")</f>
        <v/>
      </c>
    </row>
    <row r="90" spans="1:29" hidden="1" x14ac:dyDescent="0.2">
      <c r="A90" s="93" t="str">
        <f t="shared" si="2"/>
        <v/>
      </c>
      <c r="B90" s="93">
        <f t="shared" si="3"/>
        <v>25</v>
      </c>
      <c r="C90" s="93">
        <v>82</v>
      </c>
      <c r="D90" s="93" t="str">
        <f>IF(Centralizator!$U90=$A$1,Centralizator!A90,"")</f>
        <v/>
      </c>
      <c r="E90" s="93" t="str">
        <f>IF(Centralizator!$U90=$A$1,Centralizator!B90,"")</f>
        <v/>
      </c>
      <c r="F90" s="93" t="str">
        <f>IF(Centralizator!$U90=$A$1,Centralizator!C90,"")</f>
        <v/>
      </c>
      <c r="G90" s="100" t="str">
        <f>IF(Centralizator!$U90=$A$1,Centralizator!D90,"")</f>
        <v/>
      </c>
      <c r="H90" s="100" t="str">
        <f>IF(Centralizator!$U90=$A$1,Centralizator!E90,"")</f>
        <v/>
      </c>
      <c r="I90" s="100" t="str">
        <f>IF(Centralizator!$U90=$A$1,Centralizator!F90,"")</f>
        <v/>
      </c>
      <c r="J90" s="100" t="str">
        <f>IF(Centralizator!$U90=$A$1,Centralizator!G90,"")</f>
        <v/>
      </c>
      <c r="K90" s="100" t="str">
        <f>IF(Centralizator!$U90=$A$1,Centralizator!H90,"")</f>
        <v/>
      </c>
      <c r="L90" s="100" t="str">
        <f>IF(Centralizator!$U90=$A$1,Centralizator!J90,"")</f>
        <v/>
      </c>
      <c r="M90" s="100" t="str">
        <f>IF(Centralizator!$U90=$A$1,Centralizator!K90,"")</f>
        <v/>
      </c>
      <c r="N90" s="100" t="str">
        <f>IF(Centralizator!$U90=$A$1,Centralizator!L90,"")</f>
        <v/>
      </c>
      <c r="O90" s="94" t="str">
        <f>IF(Centralizator!$U90=$A$1,Centralizator!N90,"")</f>
        <v/>
      </c>
      <c r="P90" s="94" t="str">
        <f>IF(Centralizator!$U90=$A$1,Centralizator!O90,"")</f>
        <v/>
      </c>
      <c r="Q90" s="94" t="str">
        <f>IF(Centralizator!$U90=$A$1,Centralizator!P90,"")</f>
        <v/>
      </c>
      <c r="R90" s="94" t="str">
        <f>IF(Centralizator!$U90=$A$1,Centralizator!Q90,"")</f>
        <v/>
      </c>
      <c r="S90" s="94" t="str">
        <f>IF(Centralizator!$U90=$A$1,Centralizator!R90,"")</f>
        <v/>
      </c>
      <c r="T90" s="94" t="str">
        <f>IF(Centralizator!$U90=$A$1,Centralizator!S90,"")</f>
        <v/>
      </c>
      <c r="U90" s="94" t="str">
        <f>IF(Centralizator!$U90=$A$1,Centralizator!T90,"")</f>
        <v/>
      </c>
      <c r="V90" s="94" t="str">
        <f>IF(Centralizator!$U90=$A$1,Centralizator!U90,"")</f>
        <v/>
      </c>
      <c r="W90" s="94" t="str">
        <f>IF(Centralizator!$U90=$A$1,Centralizator!V90,"")</f>
        <v/>
      </c>
      <c r="X90" s="94" t="str">
        <f>IF(Centralizator!$U90=$A$1,Centralizator!W90,"")</f>
        <v/>
      </c>
      <c r="Y90" s="94" t="str">
        <f>IF(Centralizator!$U90=$A$1,Centralizator!X90,"")</f>
        <v/>
      </c>
      <c r="Z90" s="94" t="str">
        <f>IF(Centralizator!$U90=$A$1,Centralizator!Y90,"")</f>
        <v/>
      </c>
      <c r="AA90" s="94" t="str">
        <f>IF(Centralizator!$U90=$A$1,Centralizator!Z90,"")</f>
        <v/>
      </c>
      <c r="AB90" s="94" t="str">
        <f>IF(Centralizator!$U90=$A$1,Centralizator!AA90,"")</f>
        <v/>
      </c>
      <c r="AC90" s="94" t="str">
        <f>IF(Centralizator!$U90=$A$1,Centralizator!AB90,"")</f>
        <v/>
      </c>
    </row>
    <row r="91" spans="1:29" hidden="1" x14ac:dyDescent="0.2">
      <c r="A91" s="93" t="str">
        <f t="shared" si="2"/>
        <v/>
      </c>
      <c r="B91" s="93">
        <f t="shared" si="3"/>
        <v>25</v>
      </c>
      <c r="C91" s="93">
        <v>83</v>
      </c>
      <c r="D91" s="93" t="str">
        <f>IF(Centralizator!$U91=$A$1,Centralizator!A91,"")</f>
        <v/>
      </c>
      <c r="E91" s="93" t="str">
        <f>IF(Centralizator!$U91=$A$1,Centralizator!B91,"")</f>
        <v/>
      </c>
      <c r="F91" s="93" t="str">
        <f>IF(Centralizator!$U91=$A$1,Centralizator!C91,"")</f>
        <v/>
      </c>
      <c r="G91" s="100" t="str">
        <f>IF(Centralizator!$U91=$A$1,Centralizator!D91,"")</f>
        <v/>
      </c>
      <c r="H91" s="100" t="str">
        <f>IF(Centralizator!$U91=$A$1,Centralizator!E91,"")</f>
        <v/>
      </c>
      <c r="I91" s="100" t="str">
        <f>IF(Centralizator!$U91=$A$1,Centralizator!F91,"")</f>
        <v/>
      </c>
      <c r="J91" s="100" t="str">
        <f>IF(Centralizator!$U91=$A$1,Centralizator!G91,"")</f>
        <v/>
      </c>
      <c r="K91" s="100" t="str">
        <f>IF(Centralizator!$U91=$A$1,Centralizator!H91,"")</f>
        <v/>
      </c>
      <c r="L91" s="100" t="str">
        <f>IF(Centralizator!$U91=$A$1,Centralizator!J91,"")</f>
        <v/>
      </c>
      <c r="M91" s="100" t="str">
        <f>IF(Centralizator!$U91=$A$1,Centralizator!K91,"")</f>
        <v/>
      </c>
      <c r="N91" s="100" t="str">
        <f>IF(Centralizator!$U91=$A$1,Centralizator!L91,"")</f>
        <v/>
      </c>
      <c r="O91" s="94" t="str">
        <f>IF(Centralizator!$U91=$A$1,Centralizator!N91,"")</f>
        <v/>
      </c>
      <c r="P91" s="94" t="str">
        <f>IF(Centralizator!$U91=$A$1,Centralizator!O91,"")</f>
        <v/>
      </c>
      <c r="Q91" s="94" t="str">
        <f>IF(Centralizator!$U91=$A$1,Centralizator!P91,"")</f>
        <v/>
      </c>
      <c r="R91" s="94" t="str">
        <f>IF(Centralizator!$U91=$A$1,Centralizator!Q91,"")</f>
        <v/>
      </c>
      <c r="S91" s="94" t="str">
        <f>IF(Centralizator!$U91=$A$1,Centralizator!R91,"")</f>
        <v/>
      </c>
      <c r="T91" s="94" t="str">
        <f>IF(Centralizator!$U91=$A$1,Centralizator!S91,"")</f>
        <v/>
      </c>
      <c r="U91" s="94" t="str">
        <f>IF(Centralizator!$U91=$A$1,Centralizator!T91,"")</f>
        <v/>
      </c>
      <c r="V91" s="94" t="str">
        <f>IF(Centralizator!$U91=$A$1,Centralizator!U91,"")</f>
        <v/>
      </c>
      <c r="W91" s="94" t="str">
        <f>IF(Centralizator!$U91=$A$1,Centralizator!V91,"")</f>
        <v/>
      </c>
      <c r="X91" s="94" t="str">
        <f>IF(Centralizator!$U91=$A$1,Centralizator!W91,"")</f>
        <v/>
      </c>
      <c r="Y91" s="94" t="str">
        <f>IF(Centralizator!$U91=$A$1,Centralizator!X91,"")</f>
        <v/>
      </c>
      <c r="Z91" s="94" t="str">
        <f>IF(Centralizator!$U91=$A$1,Centralizator!Y91,"")</f>
        <v/>
      </c>
      <c r="AA91" s="94" t="str">
        <f>IF(Centralizator!$U91=$A$1,Centralizator!Z91,"")</f>
        <v/>
      </c>
      <c r="AB91" s="94" t="str">
        <f>IF(Centralizator!$U91=$A$1,Centralizator!AA91,"")</f>
        <v/>
      </c>
      <c r="AC91" s="94" t="str">
        <f>IF(Centralizator!$U91=$A$1,Centralizator!AB91,"")</f>
        <v/>
      </c>
    </row>
    <row r="92" spans="1:29" hidden="1" x14ac:dyDescent="0.2">
      <c r="A92" s="93" t="str">
        <f t="shared" si="2"/>
        <v/>
      </c>
      <c r="B92" s="93">
        <f t="shared" si="3"/>
        <v>25</v>
      </c>
      <c r="C92" s="93">
        <v>84</v>
      </c>
      <c r="D92" s="93" t="str">
        <f>IF(Centralizator!$U92=$A$1,Centralizator!A92,"")</f>
        <v/>
      </c>
      <c r="E92" s="93" t="str">
        <f>IF(Centralizator!$U92=$A$1,Centralizator!B92,"")</f>
        <v/>
      </c>
      <c r="F92" s="93" t="str">
        <f>IF(Centralizator!$U92=$A$1,Centralizator!C92,"")</f>
        <v/>
      </c>
      <c r="G92" s="100" t="str">
        <f>IF(Centralizator!$U92=$A$1,Centralizator!D92,"")</f>
        <v/>
      </c>
      <c r="H92" s="100" t="str">
        <f>IF(Centralizator!$U92=$A$1,Centralizator!E92,"")</f>
        <v/>
      </c>
      <c r="I92" s="100" t="str">
        <f>IF(Centralizator!$U92=$A$1,Centralizator!F92,"")</f>
        <v/>
      </c>
      <c r="J92" s="100" t="str">
        <f>IF(Centralizator!$U92=$A$1,Centralizator!G92,"")</f>
        <v/>
      </c>
      <c r="K92" s="100" t="str">
        <f>IF(Centralizator!$U92=$A$1,Centralizator!H92,"")</f>
        <v/>
      </c>
      <c r="L92" s="100" t="str">
        <f>IF(Centralizator!$U92=$A$1,Centralizator!J92,"")</f>
        <v/>
      </c>
      <c r="M92" s="100" t="str">
        <f>IF(Centralizator!$U92=$A$1,Centralizator!K92,"")</f>
        <v/>
      </c>
      <c r="N92" s="100" t="str">
        <f>IF(Centralizator!$U92=$A$1,Centralizator!L92,"")</f>
        <v/>
      </c>
      <c r="O92" s="94" t="str">
        <f>IF(Centralizator!$U92=$A$1,Centralizator!N92,"")</f>
        <v/>
      </c>
      <c r="P92" s="94" t="str">
        <f>IF(Centralizator!$U92=$A$1,Centralizator!O92,"")</f>
        <v/>
      </c>
      <c r="Q92" s="94" t="str">
        <f>IF(Centralizator!$U92=$A$1,Centralizator!P92,"")</f>
        <v/>
      </c>
      <c r="R92" s="94" t="str">
        <f>IF(Centralizator!$U92=$A$1,Centralizator!Q92,"")</f>
        <v/>
      </c>
      <c r="S92" s="94" t="str">
        <f>IF(Centralizator!$U92=$A$1,Centralizator!R92,"")</f>
        <v/>
      </c>
      <c r="T92" s="94" t="str">
        <f>IF(Centralizator!$U92=$A$1,Centralizator!S92,"")</f>
        <v/>
      </c>
      <c r="U92" s="94" t="str">
        <f>IF(Centralizator!$U92=$A$1,Centralizator!T92,"")</f>
        <v/>
      </c>
      <c r="V92" s="94" t="str">
        <f>IF(Centralizator!$U92=$A$1,Centralizator!U92,"")</f>
        <v/>
      </c>
      <c r="W92" s="94" t="str">
        <f>IF(Centralizator!$U92=$A$1,Centralizator!V92,"")</f>
        <v/>
      </c>
      <c r="X92" s="94" t="str">
        <f>IF(Centralizator!$U92=$A$1,Centralizator!W92,"")</f>
        <v/>
      </c>
      <c r="Y92" s="94" t="str">
        <f>IF(Centralizator!$U92=$A$1,Centralizator!X92,"")</f>
        <v/>
      </c>
      <c r="Z92" s="94" t="str">
        <f>IF(Centralizator!$U92=$A$1,Centralizator!Y92,"")</f>
        <v/>
      </c>
      <c r="AA92" s="94" t="str">
        <f>IF(Centralizator!$U92=$A$1,Centralizator!Z92,"")</f>
        <v/>
      </c>
      <c r="AB92" s="94" t="str">
        <f>IF(Centralizator!$U92=$A$1,Centralizator!AA92,"")</f>
        <v/>
      </c>
      <c r="AC92" s="94" t="str">
        <f>IF(Centralizator!$U92=$A$1,Centralizator!AB92,"")</f>
        <v/>
      </c>
    </row>
    <row r="93" spans="1:29" hidden="1" x14ac:dyDescent="0.2">
      <c r="A93" s="93" t="str">
        <f t="shared" si="2"/>
        <v/>
      </c>
      <c r="B93" s="93">
        <f t="shared" si="3"/>
        <v>25</v>
      </c>
      <c r="C93" s="93">
        <v>85</v>
      </c>
      <c r="D93" s="93" t="str">
        <f>IF(Centralizator!$U93=$A$1,Centralizator!A93,"")</f>
        <v/>
      </c>
      <c r="E93" s="93" t="str">
        <f>IF(Centralizator!$U93=$A$1,Centralizator!B93,"")</f>
        <v/>
      </c>
      <c r="F93" s="93" t="str">
        <f>IF(Centralizator!$U93=$A$1,Centralizator!C93,"")</f>
        <v/>
      </c>
      <c r="G93" s="100" t="str">
        <f>IF(Centralizator!$U93=$A$1,Centralizator!D93,"")</f>
        <v/>
      </c>
      <c r="H93" s="100" t="str">
        <f>IF(Centralizator!$U93=$A$1,Centralizator!E93,"")</f>
        <v/>
      </c>
      <c r="I93" s="100" t="str">
        <f>IF(Centralizator!$U93=$A$1,Centralizator!F93,"")</f>
        <v/>
      </c>
      <c r="J93" s="100" t="str">
        <f>IF(Centralizator!$U93=$A$1,Centralizator!G93,"")</f>
        <v/>
      </c>
      <c r="K93" s="100" t="str">
        <f>IF(Centralizator!$U93=$A$1,Centralizator!H93,"")</f>
        <v/>
      </c>
      <c r="L93" s="100" t="str">
        <f>IF(Centralizator!$U93=$A$1,Centralizator!J93,"")</f>
        <v/>
      </c>
      <c r="M93" s="100" t="str">
        <f>IF(Centralizator!$U93=$A$1,Centralizator!K93,"")</f>
        <v/>
      </c>
      <c r="N93" s="100" t="str">
        <f>IF(Centralizator!$U93=$A$1,Centralizator!L93,"")</f>
        <v/>
      </c>
      <c r="O93" s="94" t="str">
        <f>IF(Centralizator!$U93=$A$1,Centralizator!N93,"")</f>
        <v/>
      </c>
      <c r="P93" s="94" t="str">
        <f>IF(Centralizator!$U93=$A$1,Centralizator!O93,"")</f>
        <v/>
      </c>
      <c r="Q93" s="94" t="str">
        <f>IF(Centralizator!$U93=$A$1,Centralizator!P93,"")</f>
        <v/>
      </c>
      <c r="R93" s="94" t="str">
        <f>IF(Centralizator!$U93=$A$1,Centralizator!Q93,"")</f>
        <v/>
      </c>
      <c r="S93" s="94" t="str">
        <f>IF(Centralizator!$U93=$A$1,Centralizator!R93,"")</f>
        <v/>
      </c>
      <c r="T93" s="94" t="str">
        <f>IF(Centralizator!$U93=$A$1,Centralizator!S93,"")</f>
        <v/>
      </c>
      <c r="U93" s="94" t="str">
        <f>IF(Centralizator!$U93=$A$1,Centralizator!T93,"")</f>
        <v/>
      </c>
      <c r="V93" s="94" t="str">
        <f>IF(Centralizator!$U93=$A$1,Centralizator!U93,"")</f>
        <v/>
      </c>
      <c r="W93" s="94" t="str">
        <f>IF(Centralizator!$U93=$A$1,Centralizator!V93,"")</f>
        <v/>
      </c>
      <c r="X93" s="94" t="str">
        <f>IF(Centralizator!$U93=$A$1,Centralizator!W93,"")</f>
        <v/>
      </c>
      <c r="Y93" s="94" t="str">
        <f>IF(Centralizator!$U93=$A$1,Centralizator!X93,"")</f>
        <v/>
      </c>
      <c r="Z93" s="94" t="str">
        <f>IF(Centralizator!$U93=$A$1,Centralizator!Y93,"")</f>
        <v/>
      </c>
      <c r="AA93" s="94" t="str">
        <f>IF(Centralizator!$U93=$A$1,Centralizator!Z93,"")</f>
        <v/>
      </c>
      <c r="AB93" s="94" t="str">
        <f>IF(Centralizator!$U93=$A$1,Centralizator!AA93,"")</f>
        <v/>
      </c>
      <c r="AC93" s="94" t="str">
        <f>IF(Centralizator!$U93=$A$1,Centralizator!AB93,"")</f>
        <v/>
      </c>
    </row>
    <row r="94" spans="1:29" hidden="1" x14ac:dyDescent="0.2">
      <c r="A94" s="93" t="str">
        <f t="shared" si="2"/>
        <v/>
      </c>
      <c r="B94" s="93">
        <f t="shared" si="3"/>
        <v>25</v>
      </c>
      <c r="C94" s="93">
        <v>86</v>
      </c>
      <c r="D94" s="93" t="str">
        <f>IF(Centralizator!$U94=$A$1,Centralizator!A94,"")</f>
        <v/>
      </c>
      <c r="E94" s="93" t="str">
        <f>IF(Centralizator!$U94=$A$1,Centralizator!B94,"")</f>
        <v/>
      </c>
      <c r="F94" s="93" t="str">
        <f>IF(Centralizator!$U94=$A$1,Centralizator!C94,"")</f>
        <v/>
      </c>
      <c r="G94" s="100" t="str">
        <f>IF(Centralizator!$U94=$A$1,Centralizator!D94,"")</f>
        <v/>
      </c>
      <c r="H94" s="100" t="str">
        <f>IF(Centralizator!$U94=$A$1,Centralizator!E94,"")</f>
        <v/>
      </c>
      <c r="I94" s="100" t="str">
        <f>IF(Centralizator!$U94=$A$1,Centralizator!F94,"")</f>
        <v/>
      </c>
      <c r="J94" s="100" t="str">
        <f>IF(Centralizator!$U94=$A$1,Centralizator!G94,"")</f>
        <v/>
      </c>
      <c r="K94" s="100" t="str">
        <f>IF(Centralizator!$U94=$A$1,Centralizator!H94,"")</f>
        <v/>
      </c>
      <c r="L94" s="100" t="str">
        <f>IF(Centralizator!$U94=$A$1,Centralizator!J94,"")</f>
        <v/>
      </c>
      <c r="M94" s="100" t="str">
        <f>IF(Centralizator!$U94=$A$1,Centralizator!K94,"")</f>
        <v/>
      </c>
      <c r="N94" s="100" t="str">
        <f>IF(Centralizator!$U94=$A$1,Centralizator!L94,"")</f>
        <v/>
      </c>
      <c r="O94" s="94" t="str">
        <f>IF(Centralizator!$U94=$A$1,Centralizator!N94,"")</f>
        <v/>
      </c>
      <c r="P94" s="94" t="str">
        <f>IF(Centralizator!$U94=$A$1,Centralizator!O94,"")</f>
        <v/>
      </c>
      <c r="Q94" s="94" t="str">
        <f>IF(Centralizator!$U94=$A$1,Centralizator!P94,"")</f>
        <v/>
      </c>
      <c r="R94" s="94" t="str">
        <f>IF(Centralizator!$U94=$A$1,Centralizator!Q94,"")</f>
        <v/>
      </c>
      <c r="S94" s="94" t="str">
        <f>IF(Centralizator!$U94=$A$1,Centralizator!R94,"")</f>
        <v/>
      </c>
      <c r="T94" s="94" t="str">
        <f>IF(Centralizator!$U94=$A$1,Centralizator!S94,"")</f>
        <v/>
      </c>
      <c r="U94" s="94" t="str">
        <f>IF(Centralizator!$U94=$A$1,Centralizator!T94,"")</f>
        <v/>
      </c>
      <c r="V94" s="94" t="str">
        <f>IF(Centralizator!$U94=$A$1,Centralizator!U94,"")</f>
        <v/>
      </c>
      <c r="W94" s="94" t="str">
        <f>IF(Centralizator!$U94=$A$1,Centralizator!V94,"")</f>
        <v/>
      </c>
      <c r="X94" s="94" t="str">
        <f>IF(Centralizator!$U94=$A$1,Centralizator!W94,"")</f>
        <v/>
      </c>
      <c r="Y94" s="94" t="str">
        <f>IF(Centralizator!$U94=$A$1,Centralizator!X94,"")</f>
        <v/>
      </c>
      <c r="Z94" s="94" t="str">
        <f>IF(Centralizator!$U94=$A$1,Centralizator!Y94,"")</f>
        <v/>
      </c>
      <c r="AA94" s="94" t="str">
        <f>IF(Centralizator!$U94=$A$1,Centralizator!Z94,"")</f>
        <v/>
      </c>
      <c r="AB94" s="94" t="str">
        <f>IF(Centralizator!$U94=$A$1,Centralizator!AA94,"")</f>
        <v/>
      </c>
      <c r="AC94" s="94" t="str">
        <f>IF(Centralizator!$U94=$A$1,Centralizator!AB94,"")</f>
        <v/>
      </c>
    </row>
    <row r="95" spans="1:29" hidden="1" x14ac:dyDescent="0.2">
      <c r="A95" s="93" t="str">
        <f t="shared" si="2"/>
        <v/>
      </c>
      <c r="B95" s="93">
        <f t="shared" si="3"/>
        <v>25</v>
      </c>
      <c r="C95" s="93">
        <v>87</v>
      </c>
      <c r="D95" s="93" t="str">
        <f>IF(Centralizator!$U95=$A$1,Centralizator!A95,"")</f>
        <v/>
      </c>
      <c r="E95" s="93" t="str">
        <f>IF(Centralizator!$U95=$A$1,Centralizator!B95,"")</f>
        <v/>
      </c>
      <c r="F95" s="93" t="str">
        <f>IF(Centralizator!$U95=$A$1,Centralizator!C95,"")</f>
        <v/>
      </c>
      <c r="G95" s="100" t="str">
        <f>IF(Centralizator!$U95=$A$1,Centralizator!D95,"")</f>
        <v/>
      </c>
      <c r="H95" s="100" t="str">
        <f>IF(Centralizator!$U95=$A$1,Centralizator!E95,"")</f>
        <v/>
      </c>
      <c r="I95" s="100" t="str">
        <f>IF(Centralizator!$U95=$A$1,Centralizator!F95,"")</f>
        <v/>
      </c>
      <c r="J95" s="100" t="str">
        <f>IF(Centralizator!$U95=$A$1,Centralizator!G95,"")</f>
        <v/>
      </c>
      <c r="K95" s="100" t="str">
        <f>IF(Centralizator!$U95=$A$1,Centralizator!H95,"")</f>
        <v/>
      </c>
      <c r="L95" s="100" t="str">
        <f>IF(Centralizator!$U95=$A$1,Centralizator!J95,"")</f>
        <v/>
      </c>
      <c r="M95" s="100" t="str">
        <f>IF(Centralizator!$U95=$A$1,Centralizator!K95,"")</f>
        <v/>
      </c>
      <c r="N95" s="100" t="str">
        <f>IF(Centralizator!$U95=$A$1,Centralizator!L95,"")</f>
        <v/>
      </c>
      <c r="O95" s="94" t="str">
        <f>IF(Centralizator!$U95=$A$1,Centralizator!N95,"")</f>
        <v/>
      </c>
      <c r="P95" s="94" t="str">
        <f>IF(Centralizator!$U95=$A$1,Centralizator!O95,"")</f>
        <v/>
      </c>
      <c r="Q95" s="94" t="str">
        <f>IF(Centralizator!$U95=$A$1,Centralizator!P95,"")</f>
        <v/>
      </c>
      <c r="R95" s="94" t="str">
        <f>IF(Centralizator!$U95=$A$1,Centralizator!Q95,"")</f>
        <v/>
      </c>
      <c r="S95" s="94" t="str">
        <f>IF(Centralizator!$U95=$A$1,Centralizator!R95,"")</f>
        <v/>
      </c>
      <c r="T95" s="94" t="str">
        <f>IF(Centralizator!$U95=$A$1,Centralizator!S95,"")</f>
        <v/>
      </c>
      <c r="U95" s="94" t="str">
        <f>IF(Centralizator!$U95=$A$1,Centralizator!T95,"")</f>
        <v/>
      </c>
      <c r="V95" s="94" t="str">
        <f>IF(Centralizator!$U95=$A$1,Centralizator!U95,"")</f>
        <v/>
      </c>
      <c r="W95" s="94" t="str">
        <f>IF(Centralizator!$U95=$A$1,Centralizator!V95,"")</f>
        <v/>
      </c>
      <c r="X95" s="94" t="str">
        <f>IF(Centralizator!$U95=$A$1,Centralizator!W95,"")</f>
        <v/>
      </c>
      <c r="Y95" s="94" t="str">
        <f>IF(Centralizator!$U95=$A$1,Centralizator!X95,"")</f>
        <v/>
      </c>
      <c r="Z95" s="94" t="str">
        <f>IF(Centralizator!$U95=$A$1,Centralizator!Y95,"")</f>
        <v/>
      </c>
      <c r="AA95" s="94" t="str">
        <f>IF(Centralizator!$U95=$A$1,Centralizator!Z95,"")</f>
        <v/>
      </c>
      <c r="AB95" s="94" t="str">
        <f>IF(Centralizator!$U95=$A$1,Centralizator!AA95,"")</f>
        <v/>
      </c>
      <c r="AC95" s="94" t="str">
        <f>IF(Centralizator!$U95=$A$1,Centralizator!AB95,"")</f>
        <v/>
      </c>
    </row>
    <row r="96" spans="1:29" hidden="1" x14ac:dyDescent="0.2">
      <c r="A96" s="93" t="str">
        <f t="shared" si="2"/>
        <v/>
      </c>
      <c r="B96" s="93">
        <f t="shared" si="3"/>
        <v>25</v>
      </c>
      <c r="C96" s="93">
        <v>88</v>
      </c>
      <c r="D96" s="93" t="str">
        <f>IF(Centralizator!$U96=$A$1,Centralizator!A96,"")</f>
        <v/>
      </c>
      <c r="E96" s="93" t="str">
        <f>IF(Centralizator!$U96=$A$1,Centralizator!B96,"")</f>
        <v/>
      </c>
      <c r="F96" s="93" t="str">
        <f>IF(Centralizator!$U96=$A$1,Centralizator!C96,"")</f>
        <v/>
      </c>
      <c r="G96" s="100" t="str">
        <f>IF(Centralizator!$U96=$A$1,Centralizator!D96,"")</f>
        <v/>
      </c>
      <c r="H96" s="100" t="str">
        <f>IF(Centralizator!$U96=$A$1,Centralizator!E96,"")</f>
        <v/>
      </c>
      <c r="I96" s="100" t="str">
        <f>IF(Centralizator!$U96=$A$1,Centralizator!F96,"")</f>
        <v/>
      </c>
      <c r="J96" s="100" t="str">
        <f>IF(Centralizator!$U96=$A$1,Centralizator!G96,"")</f>
        <v/>
      </c>
      <c r="K96" s="100" t="str">
        <f>IF(Centralizator!$U96=$A$1,Centralizator!H96,"")</f>
        <v/>
      </c>
      <c r="L96" s="100" t="str">
        <f>IF(Centralizator!$U96=$A$1,Centralizator!J96,"")</f>
        <v/>
      </c>
      <c r="M96" s="100" t="str">
        <f>IF(Centralizator!$U96=$A$1,Centralizator!K96,"")</f>
        <v/>
      </c>
      <c r="N96" s="100" t="str">
        <f>IF(Centralizator!$U96=$A$1,Centralizator!L96,"")</f>
        <v/>
      </c>
      <c r="O96" s="94" t="str">
        <f>IF(Centralizator!$U96=$A$1,Centralizator!N96,"")</f>
        <v/>
      </c>
      <c r="P96" s="94" t="str">
        <f>IF(Centralizator!$U96=$A$1,Centralizator!O96,"")</f>
        <v/>
      </c>
      <c r="Q96" s="94" t="str">
        <f>IF(Centralizator!$U96=$A$1,Centralizator!P96,"")</f>
        <v/>
      </c>
      <c r="R96" s="94" t="str">
        <f>IF(Centralizator!$U96=$A$1,Centralizator!Q96,"")</f>
        <v/>
      </c>
      <c r="S96" s="94" t="str">
        <f>IF(Centralizator!$U96=$A$1,Centralizator!R96,"")</f>
        <v/>
      </c>
      <c r="T96" s="94" t="str">
        <f>IF(Centralizator!$U96=$A$1,Centralizator!S96,"")</f>
        <v/>
      </c>
      <c r="U96" s="94" t="str">
        <f>IF(Centralizator!$U96=$A$1,Centralizator!T96,"")</f>
        <v/>
      </c>
      <c r="V96" s="94" t="str">
        <f>IF(Centralizator!$U96=$A$1,Centralizator!U96,"")</f>
        <v/>
      </c>
      <c r="W96" s="94" t="str">
        <f>IF(Centralizator!$U96=$A$1,Centralizator!V96,"")</f>
        <v/>
      </c>
      <c r="X96" s="94" t="str">
        <f>IF(Centralizator!$U96=$A$1,Centralizator!W96,"")</f>
        <v/>
      </c>
      <c r="Y96" s="94" t="str">
        <f>IF(Centralizator!$U96=$A$1,Centralizator!X96,"")</f>
        <v/>
      </c>
      <c r="Z96" s="94" t="str">
        <f>IF(Centralizator!$U96=$A$1,Centralizator!Y96,"")</f>
        <v/>
      </c>
      <c r="AA96" s="94" t="str">
        <f>IF(Centralizator!$U96=$A$1,Centralizator!Z96,"")</f>
        <v/>
      </c>
      <c r="AB96" s="94" t="str">
        <f>IF(Centralizator!$U96=$A$1,Centralizator!AA96,"")</f>
        <v/>
      </c>
      <c r="AC96" s="94" t="str">
        <f>IF(Centralizator!$U96=$A$1,Centralizator!AB96,"")</f>
        <v/>
      </c>
    </row>
    <row r="97" spans="1:29" hidden="1" x14ac:dyDescent="0.2">
      <c r="A97" s="93" t="str">
        <f t="shared" si="2"/>
        <v/>
      </c>
      <c r="B97" s="93">
        <f t="shared" si="3"/>
        <v>25</v>
      </c>
      <c r="C97" s="93">
        <v>89</v>
      </c>
      <c r="D97" s="93" t="str">
        <f>IF(Centralizator!$U97=$A$1,Centralizator!A97,"")</f>
        <v/>
      </c>
      <c r="E97" s="93" t="str">
        <f>IF(Centralizator!$U97=$A$1,Centralizator!B97,"")</f>
        <v/>
      </c>
      <c r="F97" s="93" t="str">
        <f>IF(Centralizator!$U97=$A$1,Centralizator!C97,"")</f>
        <v/>
      </c>
      <c r="G97" s="100" t="str">
        <f>IF(Centralizator!$U97=$A$1,Centralizator!D97,"")</f>
        <v/>
      </c>
      <c r="H97" s="100" t="str">
        <f>IF(Centralizator!$U97=$A$1,Centralizator!E97,"")</f>
        <v/>
      </c>
      <c r="I97" s="100" t="str">
        <f>IF(Centralizator!$U97=$A$1,Centralizator!F97,"")</f>
        <v/>
      </c>
      <c r="J97" s="100" t="str">
        <f>IF(Centralizator!$U97=$A$1,Centralizator!G97,"")</f>
        <v/>
      </c>
      <c r="K97" s="100" t="str">
        <f>IF(Centralizator!$U97=$A$1,Centralizator!H97,"")</f>
        <v/>
      </c>
      <c r="L97" s="100" t="str">
        <f>IF(Centralizator!$U97=$A$1,Centralizator!J97,"")</f>
        <v/>
      </c>
      <c r="M97" s="100" t="str">
        <f>IF(Centralizator!$U97=$A$1,Centralizator!K97,"")</f>
        <v/>
      </c>
      <c r="N97" s="100" t="str">
        <f>IF(Centralizator!$U97=$A$1,Centralizator!L97,"")</f>
        <v/>
      </c>
      <c r="O97" s="94" t="str">
        <f>IF(Centralizator!$U97=$A$1,Centralizator!N97,"")</f>
        <v/>
      </c>
      <c r="P97" s="94" t="str">
        <f>IF(Centralizator!$U97=$A$1,Centralizator!O97,"")</f>
        <v/>
      </c>
      <c r="Q97" s="94" t="str">
        <f>IF(Centralizator!$U97=$A$1,Centralizator!P97,"")</f>
        <v/>
      </c>
      <c r="R97" s="94" t="str">
        <f>IF(Centralizator!$U97=$A$1,Centralizator!Q97,"")</f>
        <v/>
      </c>
      <c r="S97" s="94" t="str">
        <f>IF(Centralizator!$U97=$A$1,Centralizator!R97,"")</f>
        <v/>
      </c>
      <c r="T97" s="94" t="str">
        <f>IF(Centralizator!$U97=$A$1,Centralizator!S97,"")</f>
        <v/>
      </c>
      <c r="U97" s="94" t="str">
        <f>IF(Centralizator!$U97=$A$1,Centralizator!T97,"")</f>
        <v/>
      </c>
      <c r="V97" s="94" t="str">
        <f>IF(Centralizator!$U97=$A$1,Centralizator!U97,"")</f>
        <v/>
      </c>
      <c r="W97" s="94" t="str">
        <f>IF(Centralizator!$U97=$A$1,Centralizator!V97,"")</f>
        <v/>
      </c>
      <c r="X97" s="94" t="str">
        <f>IF(Centralizator!$U97=$A$1,Centralizator!W97,"")</f>
        <v/>
      </c>
      <c r="Y97" s="94" t="str">
        <f>IF(Centralizator!$U97=$A$1,Centralizator!X97,"")</f>
        <v/>
      </c>
      <c r="Z97" s="94" t="str">
        <f>IF(Centralizator!$U97=$A$1,Centralizator!Y97,"")</f>
        <v/>
      </c>
      <c r="AA97" s="94" t="str">
        <f>IF(Centralizator!$U97=$A$1,Centralizator!Z97,"")</f>
        <v/>
      </c>
      <c r="AB97" s="94" t="str">
        <f>IF(Centralizator!$U97=$A$1,Centralizator!AA97,"")</f>
        <v/>
      </c>
      <c r="AC97" s="94" t="str">
        <f>IF(Centralizator!$U97=$A$1,Centralizator!AB97,"")</f>
        <v/>
      </c>
    </row>
    <row r="98" spans="1:29" hidden="1" x14ac:dyDescent="0.2">
      <c r="A98" s="93" t="str">
        <f t="shared" si="2"/>
        <v/>
      </c>
      <c r="B98" s="93">
        <f t="shared" si="3"/>
        <v>25</v>
      </c>
      <c r="C98" s="93">
        <v>90</v>
      </c>
      <c r="D98" s="93" t="str">
        <f>IF(Centralizator!$U98=$A$1,Centralizator!A98,"")</f>
        <v/>
      </c>
      <c r="E98" s="93" t="str">
        <f>IF(Centralizator!$U98=$A$1,Centralizator!B98,"")</f>
        <v/>
      </c>
      <c r="F98" s="93" t="str">
        <f>IF(Centralizator!$U98=$A$1,Centralizator!C98,"")</f>
        <v/>
      </c>
      <c r="G98" s="100" t="str">
        <f>IF(Centralizator!$U98=$A$1,Centralizator!D98,"")</f>
        <v/>
      </c>
      <c r="H98" s="100" t="str">
        <f>IF(Centralizator!$U98=$A$1,Centralizator!E98,"")</f>
        <v/>
      </c>
      <c r="I98" s="100" t="str">
        <f>IF(Centralizator!$U98=$A$1,Centralizator!F98,"")</f>
        <v/>
      </c>
      <c r="J98" s="100" t="str">
        <f>IF(Centralizator!$U98=$A$1,Centralizator!G98,"")</f>
        <v/>
      </c>
      <c r="K98" s="100" t="str">
        <f>IF(Centralizator!$U98=$A$1,Centralizator!H98,"")</f>
        <v/>
      </c>
      <c r="L98" s="100" t="str">
        <f>IF(Centralizator!$U98=$A$1,Centralizator!J98,"")</f>
        <v/>
      </c>
      <c r="M98" s="100" t="str">
        <f>IF(Centralizator!$U98=$A$1,Centralizator!K98,"")</f>
        <v/>
      </c>
      <c r="N98" s="100" t="str">
        <f>IF(Centralizator!$U98=$A$1,Centralizator!L98,"")</f>
        <v/>
      </c>
      <c r="O98" s="94" t="str">
        <f>IF(Centralizator!$U98=$A$1,Centralizator!N98,"")</f>
        <v/>
      </c>
      <c r="P98" s="94" t="str">
        <f>IF(Centralizator!$U98=$A$1,Centralizator!O98,"")</f>
        <v/>
      </c>
      <c r="Q98" s="94" t="str">
        <f>IF(Centralizator!$U98=$A$1,Centralizator!P98,"")</f>
        <v/>
      </c>
      <c r="R98" s="94" t="str">
        <f>IF(Centralizator!$U98=$A$1,Centralizator!Q98,"")</f>
        <v/>
      </c>
      <c r="S98" s="94" t="str">
        <f>IF(Centralizator!$U98=$A$1,Centralizator!R98,"")</f>
        <v/>
      </c>
      <c r="T98" s="94" t="str">
        <f>IF(Centralizator!$U98=$A$1,Centralizator!S98,"")</f>
        <v/>
      </c>
      <c r="U98" s="94" t="str">
        <f>IF(Centralizator!$U98=$A$1,Centralizator!T98,"")</f>
        <v/>
      </c>
      <c r="V98" s="94" t="str">
        <f>IF(Centralizator!$U98=$A$1,Centralizator!U98,"")</f>
        <v/>
      </c>
      <c r="W98" s="94" t="str">
        <f>IF(Centralizator!$U98=$A$1,Centralizator!V98,"")</f>
        <v/>
      </c>
      <c r="X98" s="94" t="str">
        <f>IF(Centralizator!$U98=$A$1,Centralizator!W98,"")</f>
        <v/>
      </c>
      <c r="Y98" s="94" t="str">
        <f>IF(Centralizator!$U98=$A$1,Centralizator!X98,"")</f>
        <v/>
      </c>
      <c r="Z98" s="94" t="str">
        <f>IF(Centralizator!$U98=$A$1,Centralizator!Y98,"")</f>
        <v/>
      </c>
      <c r="AA98" s="94" t="str">
        <f>IF(Centralizator!$U98=$A$1,Centralizator!Z98,"")</f>
        <v/>
      </c>
      <c r="AB98" s="94" t="str">
        <f>IF(Centralizator!$U98=$A$1,Centralizator!AA98,"")</f>
        <v/>
      </c>
      <c r="AC98" s="94" t="str">
        <f>IF(Centralizator!$U98=$A$1,Centralizator!AB98,"")</f>
        <v/>
      </c>
    </row>
    <row r="99" spans="1:29" hidden="1" x14ac:dyDescent="0.2">
      <c r="A99" s="93" t="str">
        <f t="shared" si="2"/>
        <v/>
      </c>
      <c r="B99" s="93">
        <f t="shared" si="3"/>
        <v>25</v>
      </c>
      <c r="C99" s="93">
        <v>91</v>
      </c>
      <c r="D99" s="93" t="str">
        <f>IF(Centralizator!$U99=$A$1,Centralizator!A99,"")</f>
        <v/>
      </c>
      <c r="E99" s="93" t="str">
        <f>IF(Centralizator!$U99=$A$1,Centralizator!B99,"")</f>
        <v/>
      </c>
      <c r="F99" s="93" t="str">
        <f>IF(Centralizator!$U99=$A$1,Centralizator!C99,"")</f>
        <v/>
      </c>
      <c r="G99" s="100" t="str">
        <f>IF(Centralizator!$U99=$A$1,Centralizator!D99,"")</f>
        <v/>
      </c>
      <c r="H99" s="100" t="str">
        <f>IF(Centralizator!$U99=$A$1,Centralizator!E99,"")</f>
        <v/>
      </c>
      <c r="I99" s="100" t="str">
        <f>IF(Centralizator!$U99=$A$1,Centralizator!F99,"")</f>
        <v/>
      </c>
      <c r="J99" s="100" t="str">
        <f>IF(Centralizator!$U99=$A$1,Centralizator!G99,"")</f>
        <v/>
      </c>
      <c r="K99" s="100" t="str">
        <f>IF(Centralizator!$U99=$A$1,Centralizator!H99,"")</f>
        <v/>
      </c>
      <c r="L99" s="100" t="str">
        <f>IF(Centralizator!$U99=$A$1,Centralizator!J99,"")</f>
        <v/>
      </c>
      <c r="M99" s="100" t="str">
        <f>IF(Centralizator!$U99=$A$1,Centralizator!K99,"")</f>
        <v/>
      </c>
      <c r="N99" s="100" t="str">
        <f>IF(Centralizator!$U99=$A$1,Centralizator!L99,"")</f>
        <v/>
      </c>
      <c r="O99" s="94" t="str">
        <f>IF(Centralizator!$U99=$A$1,Centralizator!N99,"")</f>
        <v/>
      </c>
      <c r="P99" s="94" t="str">
        <f>IF(Centralizator!$U99=$A$1,Centralizator!O99,"")</f>
        <v/>
      </c>
      <c r="Q99" s="94" t="str">
        <f>IF(Centralizator!$U99=$A$1,Centralizator!P99,"")</f>
        <v/>
      </c>
      <c r="R99" s="94" t="str">
        <f>IF(Centralizator!$U99=$A$1,Centralizator!Q99,"")</f>
        <v/>
      </c>
      <c r="S99" s="94" t="str">
        <f>IF(Centralizator!$U99=$A$1,Centralizator!R99,"")</f>
        <v/>
      </c>
      <c r="T99" s="94" t="str">
        <f>IF(Centralizator!$U99=$A$1,Centralizator!S99,"")</f>
        <v/>
      </c>
      <c r="U99" s="94" t="str">
        <f>IF(Centralizator!$U99=$A$1,Centralizator!T99,"")</f>
        <v/>
      </c>
      <c r="V99" s="94" t="str">
        <f>IF(Centralizator!$U99=$A$1,Centralizator!U99,"")</f>
        <v/>
      </c>
      <c r="W99" s="94" t="str">
        <f>IF(Centralizator!$U99=$A$1,Centralizator!V99,"")</f>
        <v/>
      </c>
      <c r="X99" s="94" t="str">
        <f>IF(Centralizator!$U99=$A$1,Centralizator!W99,"")</f>
        <v/>
      </c>
      <c r="Y99" s="94" t="str">
        <f>IF(Centralizator!$U99=$A$1,Centralizator!X99,"")</f>
        <v/>
      </c>
      <c r="Z99" s="94" t="str">
        <f>IF(Centralizator!$U99=$A$1,Centralizator!Y99,"")</f>
        <v/>
      </c>
      <c r="AA99" s="94" t="str">
        <f>IF(Centralizator!$U99=$A$1,Centralizator!Z99,"")</f>
        <v/>
      </c>
      <c r="AB99" s="94" t="str">
        <f>IF(Centralizator!$U99=$A$1,Centralizator!AA99,"")</f>
        <v/>
      </c>
      <c r="AC99" s="94" t="str">
        <f>IF(Centralizator!$U99=$A$1,Centralizator!AB99,"")</f>
        <v/>
      </c>
    </row>
    <row r="100" spans="1:29" hidden="1" x14ac:dyDescent="0.2">
      <c r="A100" s="93" t="str">
        <f t="shared" si="2"/>
        <v/>
      </c>
      <c r="B100" s="93">
        <f t="shared" si="3"/>
        <v>25</v>
      </c>
      <c r="C100" s="93">
        <v>92</v>
      </c>
      <c r="D100" s="93" t="str">
        <f>IF(Centralizator!$U100=$A$1,Centralizator!A100,"")</f>
        <v/>
      </c>
      <c r="E100" s="93" t="str">
        <f>IF(Centralizator!$U100=$A$1,Centralizator!B100,"")</f>
        <v/>
      </c>
      <c r="F100" s="93" t="str">
        <f>IF(Centralizator!$U100=$A$1,Centralizator!C100,"")</f>
        <v/>
      </c>
      <c r="G100" s="100" t="str">
        <f>IF(Centralizator!$U100=$A$1,Centralizator!D100,"")</f>
        <v/>
      </c>
      <c r="H100" s="100" t="str">
        <f>IF(Centralizator!$U100=$A$1,Centralizator!E100,"")</f>
        <v/>
      </c>
      <c r="I100" s="100" t="str">
        <f>IF(Centralizator!$U100=$A$1,Centralizator!F100,"")</f>
        <v/>
      </c>
      <c r="J100" s="100" t="str">
        <f>IF(Centralizator!$U100=$A$1,Centralizator!G100,"")</f>
        <v/>
      </c>
      <c r="K100" s="100" t="str">
        <f>IF(Centralizator!$U100=$A$1,Centralizator!H100,"")</f>
        <v/>
      </c>
      <c r="L100" s="100" t="str">
        <f>IF(Centralizator!$U100=$A$1,Centralizator!J100,"")</f>
        <v/>
      </c>
      <c r="M100" s="100" t="str">
        <f>IF(Centralizator!$U100=$A$1,Centralizator!K100,"")</f>
        <v/>
      </c>
      <c r="N100" s="100" t="str">
        <f>IF(Centralizator!$U100=$A$1,Centralizator!L100,"")</f>
        <v/>
      </c>
      <c r="O100" s="94" t="str">
        <f>IF(Centralizator!$U100=$A$1,Centralizator!N100,"")</f>
        <v/>
      </c>
      <c r="P100" s="94" t="str">
        <f>IF(Centralizator!$U100=$A$1,Centralizator!O100,"")</f>
        <v/>
      </c>
      <c r="Q100" s="94" t="str">
        <f>IF(Centralizator!$U100=$A$1,Centralizator!P100,"")</f>
        <v/>
      </c>
      <c r="R100" s="94" t="str">
        <f>IF(Centralizator!$U100=$A$1,Centralizator!Q100,"")</f>
        <v/>
      </c>
      <c r="S100" s="94" t="str">
        <f>IF(Centralizator!$U100=$A$1,Centralizator!R100,"")</f>
        <v/>
      </c>
      <c r="T100" s="94" t="str">
        <f>IF(Centralizator!$U100=$A$1,Centralizator!S100,"")</f>
        <v/>
      </c>
      <c r="U100" s="94" t="str">
        <f>IF(Centralizator!$U100=$A$1,Centralizator!T100,"")</f>
        <v/>
      </c>
      <c r="V100" s="94" t="str">
        <f>IF(Centralizator!$U100=$A$1,Centralizator!U100,"")</f>
        <v/>
      </c>
      <c r="W100" s="94" t="str">
        <f>IF(Centralizator!$U100=$A$1,Centralizator!V100,"")</f>
        <v/>
      </c>
      <c r="X100" s="94" t="str">
        <f>IF(Centralizator!$U100=$A$1,Centralizator!W100,"")</f>
        <v/>
      </c>
      <c r="Y100" s="94" t="str">
        <f>IF(Centralizator!$U100=$A$1,Centralizator!X100,"")</f>
        <v/>
      </c>
      <c r="Z100" s="94" t="str">
        <f>IF(Centralizator!$U100=$A$1,Centralizator!Y100,"")</f>
        <v/>
      </c>
      <c r="AA100" s="94" t="str">
        <f>IF(Centralizator!$U100=$A$1,Centralizator!Z100,"")</f>
        <v/>
      </c>
      <c r="AB100" s="94" t="str">
        <f>IF(Centralizator!$U100=$A$1,Centralizator!AA100,"")</f>
        <v/>
      </c>
      <c r="AC100" s="94" t="str">
        <f>IF(Centralizator!$U100=$A$1,Centralizator!AB100,"")</f>
        <v/>
      </c>
    </row>
    <row r="101" spans="1:29" hidden="1" x14ac:dyDescent="0.2">
      <c r="A101" s="93" t="str">
        <f t="shared" si="2"/>
        <v/>
      </c>
      <c r="B101" s="93">
        <f t="shared" si="3"/>
        <v>25</v>
      </c>
      <c r="C101" s="93">
        <v>93</v>
      </c>
      <c r="D101" s="93" t="str">
        <f>IF(Centralizator!$U101=$A$1,Centralizator!A101,"")</f>
        <v/>
      </c>
      <c r="E101" s="93" t="str">
        <f>IF(Centralizator!$U101=$A$1,Centralizator!B101,"")</f>
        <v/>
      </c>
      <c r="F101" s="93" t="str">
        <f>IF(Centralizator!$U101=$A$1,Centralizator!C101,"")</f>
        <v/>
      </c>
      <c r="G101" s="100" t="str">
        <f>IF(Centralizator!$U101=$A$1,Centralizator!D101,"")</f>
        <v/>
      </c>
      <c r="H101" s="100" t="str">
        <f>IF(Centralizator!$U101=$A$1,Centralizator!E101,"")</f>
        <v/>
      </c>
      <c r="I101" s="100" t="str">
        <f>IF(Centralizator!$U101=$A$1,Centralizator!F101,"")</f>
        <v/>
      </c>
      <c r="J101" s="100" t="str">
        <f>IF(Centralizator!$U101=$A$1,Centralizator!G101,"")</f>
        <v/>
      </c>
      <c r="K101" s="100" t="str">
        <f>IF(Centralizator!$U101=$A$1,Centralizator!H101,"")</f>
        <v/>
      </c>
      <c r="L101" s="100" t="str">
        <f>IF(Centralizator!$U101=$A$1,Centralizator!J101,"")</f>
        <v/>
      </c>
      <c r="M101" s="100" t="str">
        <f>IF(Centralizator!$U101=$A$1,Centralizator!K101,"")</f>
        <v/>
      </c>
      <c r="N101" s="100" t="str">
        <f>IF(Centralizator!$U101=$A$1,Centralizator!L101,"")</f>
        <v/>
      </c>
      <c r="O101" s="94" t="str">
        <f>IF(Centralizator!$U101=$A$1,Centralizator!N101,"")</f>
        <v/>
      </c>
      <c r="P101" s="94" t="str">
        <f>IF(Centralizator!$U101=$A$1,Centralizator!O101,"")</f>
        <v/>
      </c>
      <c r="Q101" s="94" t="str">
        <f>IF(Centralizator!$U101=$A$1,Centralizator!P101,"")</f>
        <v/>
      </c>
      <c r="R101" s="94" t="str">
        <f>IF(Centralizator!$U101=$A$1,Centralizator!Q101,"")</f>
        <v/>
      </c>
      <c r="S101" s="94" t="str">
        <f>IF(Centralizator!$U101=$A$1,Centralizator!R101,"")</f>
        <v/>
      </c>
      <c r="T101" s="94" t="str">
        <f>IF(Centralizator!$U101=$A$1,Centralizator!S101,"")</f>
        <v/>
      </c>
      <c r="U101" s="94" t="str">
        <f>IF(Centralizator!$U101=$A$1,Centralizator!T101,"")</f>
        <v/>
      </c>
      <c r="V101" s="94" t="str">
        <f>IF(Centralizator!$U101=$A$1,Centralizator!U101,"")</f>
        <v/>
      </c>
      <c r="W101" s="94" t="str">
        <f>IF(Centralizator!$U101=$A$1,Centralizator!V101,"")</f>
        <v/>
      </c>
      <c r="X101" s="94" t="str">
        <f>IF(Centralizator!$U101=$A$1,Centralizator!W101,"")</f>
        <v/>
      </c>
      <c r="Y101" s="94" t="str">
        <f>IF(Centralizator!$U101=$A$1,Centralizator!X101,"")</f>
        <v/>
      </c>
      <c r="Z101" s="94" t="str">
        <f>IF(Centralizator!$U101=$A$1,Centralizator!Y101,"")</f>
        <v/>
      </c>
      <c r="AA101" s="94" t="str">
        <f>IF(Centralizator!$U101=$A$1,Centralizator!Z101,"")</f>
        <v/>
      </c>
      <c r="AB101" s="94" t="str">
        <f>IF(Centralizator!$U101=$A$1,Centralizator!AA101,"")</f>
        <v/>
      </c>
      <c r="AC101" s="94" t="str">
        <f>IF(Centralizator!$U101=$A$1,Centralizator!AB101,"")</f>
        <v/>
      </c>
    </row>
    <row r="102" spans="1:29" hidden="1" x14ac:dyDescent="0.2">
      <c r="A102" s="93" t="str">
        <f t="shared" si="2"/>
        <v/>
      </c>
      <c r="B102" s="93">
        <f t="shared" si="3"/>
        <v>25</v>
      </c>
      <c r="C102" s="93">
        <v>94</v>
      </c>
      <c r="D102" s="93" t="str">
        <f>IF(Centralizator!$U102=$A$1,Centralizator!A102,"")</f>
        <v/>
      </c>
      <c r="E102" s="93" t="str">
        <f>IF(Centralizator!$U102=$A$1,Centralizator!B102,"")</f>
        <v/>
      </c>
      <c r="F102" s="93" t="str">
        <f>IF(Centralizator!$U102=$A$1,Centralizator!C102,"")</f>
        <v/>
      </c>
      <c r="G102" s="100" t="str">
        <f>IF(Centralizator!$U102=$A$1,Centralizator!D102,"")</f>
        <v/>
      </c>
      <c r="H102" s="100" t="str">
        <f>IF(Centralizator!$U102=$A$1,Centralizator!E102,"")</f>
        <v/>
      </c>
      <c r="I102" s="100" t="str">
        <f>IF(Centralizator!$U102=$A$1,Centralizator!F102,"")</f>
        <v/>
      </c>
      <c r="J102" s="100" t="str">
        <f>IF(Centralizator!$U102=$A$1,Centralizator!G102,"")</f>
        <v/>
      </c>
      <c r="K102" s="100" t="str">
        <f>IF(Centralizator!$U102=$A$1,Centralizator!H102,"")</f>
        <v/>
      </c>
      <c r="L102" s="100" t="str">
        <f>IF(Centralizator!$U102=$A$1,Centralizator!J102,"")</f>
        <v/>
      </c>
      <c r="M102" s="100" t="str">
        <f>IF(Centralizator!$U102=$A$1,Centralizator!K102,"")</f>
        <v/>
      </c>
      <c r="N102" s="100" t="str">
        <f>IF(Centralizator!$U102=$A$1,Centralizator!L102,"")</f>
        <v/>
      </c>
      <c r="O102" s="94" t="str">
        <f>IF(Centralizator!$U102=$A$1,Centralizator!N102,"")</f>
        <v/>
      </c>
      <c r="P102" s="94" t="str">
        <f>IF(Centralizator!$U102=$A$1,Centralizator!O102,"")</f>
        <v/>
      </c>
      <c r="Q102" s="94" t="str">
        <f>IF(Centralizator!$U102=$A$1,Centralizator!P102,"")</f>
        <v/>
      </c>
      <c r="R102" s="94" t="str">
        <f>IF(Centralizator!$U102=$A$1,Centralizator!Q102,"")</f>
        <v/>
      </c>
      <c r="S102" s="94" t="str">
        <f>IF(Centralizator!$U102=$A$1,Centralizator!R102,"")</f>
        <v/>
      </c>
      <c r="T102" s="94" t="str">
        <f>IF(Centralizator!$U102=$A$1,Centralizator!S102,"")</f>
        <v/>
      </c>
      <c r="U102" s="94" t="str">
        <f>IF(Centralizator!$U102=$A$1,Centralizator!T102,"")</f>
        <v/>
      </c>
      <c r="V102" s="94" t="str">
        <f>IF(Centralizator!$U102=$A$1,Centralizator!U102,"")</f>
        <v/>
      </c>
      <c r="W102" s="94" t="str">
        <f>IF(Centralizator!$U102=$A$1,Centralizator!V102,"")</f>
        <v/>
      </c>
      <c r="X102" s="94" t="str">
        <f>IF(Centralizator!$U102=$A$1,Centralizator!W102,"")</f>
        <v/>
      </c>
      <c r="Y102" s="94" t="str">
        <f>IF(Centralizator!$U102=$A$1,Centralizator!X102,"")</f>
        <v/>
      </c>
      <c r="Z102" s="94" t="str">
        <f>IF(Centralizator!$U102=$A$1,Centralizator!Y102,"")</f>
        <v/>
      </c>
      <c r="AA102" s="94" t="str">
        <f>IF(Centralizator!$U102=$A$1,Centralizator!Z102,"")</f>
        <v/>
      </c>
      <c r="AB102" s="94" t="str">
        <f>IF(Centralizator!$U102=$A$1,Centralizator!AA102,"")</f>
        <v/>
      </c>
      <c r="AC102" s="94" t="str">
        <f>IF(Centralizator!$U102=$A$1,Centralizator!AB102,"")</f>
        <v/>
      </c>
    </row>
    <row r="103" spans="1:29" hidden="1" x14ac:dyDescent="0.2">
      <c r="A103" s="93" t="str">
        <f t="shared" si="2"/>
        <v/>
      </c>
      <c r="B103" s="93">
        <f t="shared" si="3"/>
        <v>25</v>
      </c>
      <c r="C103" s="93">
        <v>95</v>
      </c>
      <c r="D103" s="93" t="str">
        <f>IF(Centralizator!$U103=$A$1,Centralizator!A103,"")</f>
        <v/>
      </c>
      <c r="E103" s="93" t="str">
        <f>IF(Centralizator!$U103=$A$1,Centralizator!B103,"")</f>
        <v/>
      </c>
      <c r="F103" s="93" t="str">
        <f>IF(Centralizator!$U103=$A$1,Centralizator!C103,"")</f>
        <v/>
      </c>
      <c r="G103" s="100" t="str">
        <f>IF(Centralizator!$U103=$A$1,Centralizator!D103,"")</f>
        <v/>
      </c>
      <c r="H103" s="100" t="str">
        <f>IF(Centralizator!$U103=$A$1,Centralizator!E103,"")</f>
        <v/>
      </c>
      <c r="I103" s="100" t="str">
        <f>IF(Centralizator!$U103=$A$1,Centralizator!F103,"")</f>
        <v/>
      </c>
      <c r="J103" s="100" t="str">
        <f>IF(Centralizator!$U103=$A$1,Centralizator!G103,"")</f>
        <v/>
      </c>
      <c r="K103" s="100" t="str">
        <f>IF(Centralizator!$U103=$A$1,Centralizator!H103,"")</f>
        <v/>
      </c>
      <c r="L103" s="100" t="str">
        <f>IF(Centralizator!$U103=$A$1,Centralizator!J103,"")</f>
        <v/>
      </c>
      <c r="M103" s="100" t="str">
        <f>IF(Centralizator!$U103=$A$1,Centralizator!K103,"")</f>
        <v/>
      </c>
      <c r="N103" s="100" t="str">
        <f>IF(Centralizator!$U103=$A$1,Centralizator!L103,"")</f>
        <v/>
      </c>
      <c r="O103" s="94" t="str">
        <f>IF(Centralizator!$U103=$A$1,Centralizator!N103,"")</f>
        <v/>
      </c>
      <c r="P103" s="94" t="str">
        <f>IF(Centralizator!$U103=$A$1,Centralizator!O103,"")</f>
        <v/>
      </c>
      <c r="Q103" s="94" t="str">
        <f>IF(Centralizator!$U103=$A$1,Centralizator!P103,"")</f>
        <v/>
      </c>
      <c r="R103" s="94" t="str">
        <f>IF(Centralizator!$U103=$A$1,Centralizator!Q103,"")</f>
        <v/>
      </c>
      <c r="S103" s="94" t="str">
        <f>IF(Centralizator!$U103=$A$1,Centralizator!R103,"")</f>
        <v/>
      </c>
      <c r="T103" s="94" t="str">
        <f>IF(Centralizator!$U103=$A$1,Centralizator!S103,"")</f>
        <v/>
      </c>
      <c r="U103" s="94" t="str">
        <f>IF(Centralizator!$U103=$A$1,Centralizator!T103,"")</f>
        <v/>
      </c>
      <c r="V103" s="94" t="str">
        <f>IF(Centralizator!$U103=$A$1,Centralizator!U103,"")</f>
        <v/>
      </c>
      <c r="W103" s="94" t="str">
        <f>IF(Centralizator!$U103=$A$1,Centralizator!V103,"")</f>
        <v/>
      </c>
      <c r="X103" s="94" t="str">
        <f>IF(Centralizator!$U103=$A$1,Centralizator!W103,"")</f>
        <v/>
      </c>
      <c r="Y103" s="94" t="str">
        <f>IF(Centralizator!$U103=$A$1,Centralizator!X103,"")</f>
        <v/>
      </c>
      <c r="Z103" s="94" t="str">
        <f>IF(Centralizator!$U103=$A$1,Centralizator!Y103,"")</f>
        <v/>
      </c>
      <c r="AA103" s="94" t="str">
        <f>IF(Centralizator!$U103=$A$1,Centralizator!Z103,"")</f>
        <v/>
      </c>
      <c r="AB103" s="94" t="str">
        <f>IF(Centralizator!$U103=$A$1,Centralizator!AA103,"")</f>
        <v/>
      </c>
      <c r="AC103" s="94" t="str">
        <f>IF(Centralizator!$U103=$A$1,Centralizator!AB103,"")</f>
        <v/>
      </c>
    </row>
    <row r="104" spans="1:29" hidden="1" x14ac:dyDescent="0.2">
      <c r="A104" s="93" t="str">
        <f t="shared" si="2"/>
        <v/>
      </c>
      <c r="B104" s="93">
        <f t="shared" si="3"/>
        <v>25</v>
      </c>
      <c r="C104" s="93">
        <v>96</v>
      </c>
      <c r="D104" s="93" t="str">
        <f>IF(Centralizator!$U104=$A$1,Centralizator!A104,"")</f>
        <v/>
      </c>
      <c r="E104" s="93" t="str">
        <f>IF(Centralizator!$U104=$A$1,Centralizator!B104,"")</f>
        <v/>
      </c>
      <c r="F104" s="93" t="str">
        <f>IF(Centralizator!$U104=$A$1,Centralizator!C104,"")</f>
        <v/>
      </c>
      <c r="G104" s="100" t="str">
        <f>IF(Centralizator!$U104=$A$1,Centralizator!D104,"")</f>
        <v/>
      </c>
      <c r="H104" s="100" t="str">
        <f>IF(Centralizator!$U104=$A$1,Centralizator!E104,"")</f>
        <v/>
      </c>
      <c r="I104" s="100" t="str">
        <f>IF(Centralizator!$U104=$A$1,Centralizator!F104,"")</f>
        <v/>
      </c>
      <c r="J104" s="100" t="str">
        <f>IF(Centralizator!$U104=$A$1,Centralizator!G104,"")</f>
        <v/>
      </c>
      <c r="K104" s="100" t="str">
        <f>IF(Centralizator!$U104=$A$1,Centralizator!H104,"")</f>
        <v/>
      </c>
      <c r="L104" s="100" t="str">
        <f>IF(Centralizator!$U104=$A$1,Centralizator!J104,"")</f>
        <v/>
      </c>
      <c r="M104" s="100" t="str">
        <f>IF(Centralizator!$U104=$A$1,Centralizator!K104,"")</f>
        <v/>
      </c>
      <c r="N104" s="100" t="str">
        <f>IF(Centralizator!$U104=$A$1,Centralizator!L104,"")</f>
        <v/>
      </c>
      <c r="O104" s="94" t="str">
        <f>IF(Centralizator!$U104=$A$1,Centralizator!N104,"")</f>
        <v/>
      </c>
      <c r="P104" s="94" t="str">
        <f>IF(Centralizator!$U104=$A$1,Centralizator!O104,"")</f>
        <v/>
      </c>
      <c r="Q104" s="94" t="str">
        <f>IF(Centralizator!$U104=$A$1,Centralizator!P104,"")</f>
        <v/>
      </c>
      <c r="R104" s="94" t="str">
        <f>IF(Centralizator!$U104=$A$1,Centralizator!Q104,"")</f>
        <v/>
      </c>
      <c r="S104" s="94" t="str">
        <f>IF(Centralizator!$U104=$A$1,Centralizator!R104,"")</f>
        <v/>
      </c>
      <c r="T104" s="94" t="str">
        <f>IF(Centralizator!$U104=$A$1,Centralizator!S104,"")</f>
        <v/>
      </c>
      <c r="U104" s="94" t="str">
        <f>IF(Centralizator!$U104=$A$1,Centralizator!T104,"")</f>
        <v/>
      </c>
      <c r="V104" s="94" t="str">
        <f>IF(Centralizator!$U104=$A$1,Centralizator!U104,"")</f>
        <v/>
      </c>
      <c r="W104" s="94" t="str">
        <f>IF(Centralizator!$U104=$A$1,Centralizator!V104,"")</f>
        <v/>
      </c>
      <c r="X104" s="94" t="str">
        <f>IF(Centralizator!$U104=$A$1,Centralizator!W104,"")</f>
        <v/>
      </c>
      <c r="Y104" s="94" t="str">
        <f>IF(Centralizator!$U104=$A$1,Centralizator!X104,"")</f>
        <v/>
      </c>
      <c r="Z104" s="94" t="str">
        <f>IF(Centralizator!$U104=$A$1,Centralizator!Y104,"")</f>
        <v/>
      </c>
      <c r="AA104" s="94" t="str">
        <f>IF(Centralizator!$U104=$A$1,Centralizator!Z104,"")</f>
        <v/>
      </c>
      <c r="AB104" s="94" t="str">
        <f>IF(Centralizator!$U104=$A$1,Centralizator!AA104,"")</f>
        <v/>
      </c>
      <c r="AC104" s="94" t="str">
        <f>IF(Centralizator!$U104=$A$1,Centralizator!AB104,"")</f>
        <v/>
      </c>
    </row>
    <row r="107" spans="1:29" x14ac:dyDescent="0.2">
      <c r="A107" s="94"/>
      <c r="B107" s="94"/>
      <c r="D107" s="94"/>
      <c r="E107" s="94"/>
      <c r="I107" s="280" t="s">
        <v>211</v>
      </c>
      <c r="J107" s="281"/>
      <c r="K107" s="281"/>
      <c r="L107" s="280" t="s">
        <v>212</v>
      </c>
      <c r="M107" s="281"/>
      <c r="N107" s="281"/>
    </row>
    <row r="108" spans="1:29" s="98" customFormat="1" x14ac:dyDescent="0.2">
      <c r="A108" s="99"/>
      <c r="B108" s="89" t="s">
        <v>296</v>
      </c>
      <c r="C108" s="89"/>
      <c r="D108" s="89" t="s">
        <v>213</v>
      </c>
      <c r="E108" s="89" t="s">
        <v>214</v>
      </c>
      <c r="F108" s="89" t="s">
        <v>215</v>
      </c>
      <c r="G108" s="89" t="s">
        <v>216</v>
      </c>
      <c r="H108" s="89" t="s">
        <v>217</v>
      </c>
      <c r="I108" s="89" t="s">
        <v>218</v>
      </c>
      <c r="J108" s="89" t="s">
        <v>219</v>
      </c>
      <c r="K108" s="89" t="s">
        <v>220</v>
      </c>
      <c r="L108" s="89" t="s">
        <v>218</v>
      </c>
      <c r="M108" s="89" t="s">
        <v>219</v>
      </c>
      <c r="N108" s="89" t="s">
        <v>220</v>
      </c>
      <c r="O108" s="89" t="s">
        <v>222</v>
      </c>
      <c r="P108" s="89" t="s">
        <v>223</v>
      </c>
      <c r="Q108" s="89" t="s">
        <v>68</v>
      </c>
      <c r="R108" s="89" t="s">
        <v>224</v>
      </c>
      <c r="S108" s="89" t="s">
        <v>15</v>
      </c>
      <c r="T108" s="89" t="s">
        <v>225</v>
      </c>
      <c r="U108" s="89" t="s">
        <v>226</v>
      </c>
      <c r="V108" s="89" t="s">
        <v>227</v>
      </c>
      <c r="W108" s="90" t="s">
        <v>228</v>
      </c>
      <c r="X108" s="90" t="s">
        <v>68</v>
      </c>
      <c r="Y108" s="90" t="s">
        <v>229</v>
      </c>
      <c r="Z108" s="91" t="s">
        <v>228</v>
      </c>
      <c r="AA108" s="91" t="s">
        <v>68</v>
      </c>
      <c r="AB108" s="91" t="s">
        <v>229</v>
      </c>
      <c r="AC108" s="89" t="s">
        <v>230</v>
      </c>
    </row>
    <row r="109" spans="1:29" x14ac:dyDescent="0.2">
      <c r="B109" s="102">
        <v>1</v>
      </c>
      <c r="C109" s="102"/>
      <c r="D109" s="103">
        <f>IF($B109&gt;MAX($A$9:$A$104),"",INDEX(D$9:D$104,SUMIF($A$9:$A$104,$B109,$C$9:$C$104),1,1))</f>
        <v>1</v>
      </c>
      <c r="E109" s="103">
        <f t="shared" ref="E109:AC119" si="4">IF($B109&gt;MAX($A$9:$A$104),"",INDEX(E$9:E$104,SUMIF($A$9:$A$104,$B109,$C$9:$C$104),1,1))</f>
        <v>2</v>
      </c>
      <c r="F109" s="102" t="str">
        <f t="shared" si="4"/>
        <v>Science of Materials 1</v>
      </c>
      <c r="G109" s="103">
        <f t="shared" si="4"/>
        <v>0</v>
      </c>
      <c r="H109" s="103">
        <f t="shared" si="4"/>
        <v>0</v>
      </c>
      <c r="I109" s="103" t="str">
        <f t="shared" si="4"/>
        <v>Prof.</v>
      </c>
      <c r="J109" s="103" t="str">
        <f t="shared" si="4"/>
        <v>dr.ing.</v>
      </c>
      <c r="K109" s="103" t="str">
        <f t="shared" si="4"/>
        <v>SERBAN Viorel</v>
      </c>
      <c r="L109" s="103" t="str">
        <f t="shared" si="4"/>
        <v>Asist.</v>
      </c>
      <c r="M109" s="103" t="str">
        <f t="shared" si="4"/>
        <v>dr.ing.</v>
      </c>
      <c r="N109" s="103" t="str">
        <f t="shared" si="4"/>
        <v>OPRIS Carmen</v>
      </c>
      <c r="O109" s="103" t="str">
        <f t="shared" si="4"/>
        <v>E</v>
      </c>
      <c r="P109" s="103">
        <f t="shared" si="4"/>
        <v>5</v>
      </c>
      <c r="Q109" s="103">
        <f t="shared" si="4"/>
        <v>28</v>
      </c>
      <c r="R109" s="103">
        <f t="shared" si="4"/>
        <v>0</v>
      </c>
      <c r="S109" s="103">
        <f t="shared" si="4"/>
        <v>28</v>
      </c>
      <c r="T109" s="103">
        <f t="shared" si="4"/>
        <v>0</v>
      </c>
      <c r="U109" s="103">
        <f t="shared" si="4"/>
        <v>56</v>
      </c>
      <c r="V109" s="103" t="str">
        <f t="shared" si="4"/>
        <v>DD</v>
      </c>
      <c r="W109" s="103">
        <f t="shared" si="4"/>
        <v>56</v>
      </c>
      <c r="X109" s="103">
        <f t="shared" si="4"/>
        <v>28</v>
      </c>
      <c r="Y109" s="103">
        <f t="shared" si="4"/>
        <v>28</v>
      </c>
      <c r="Z109" s="103">
        <f t="shared" si="4"/>
        <v>4</v>
      </c>
      <c r="AA109" s="103">
        <f t="shared" si="4"/>
        <v>2</v>
      </c>
      <c r="AB109" s="103">
        <f t="shared" si="4"/>
        <v>2</v>
      </c>
      <c r="AC109" s="103" t="str">
        <f t="shared" si="4"/>
        <v>Oblig.</v>
      </c>
    </row>
    <row r="110" spans="1:29" x14ac:dyDescent="0.2">
      <c r="B110" s="102">
        <f>IF(MAX($A$9:$A$104)&lt;=B109,"",B109+1)</f>
        <v>2</v>
      </c>
      <c r="C110" s="102"/>
      <c r="D110" s="103">
        <f t="shared" ref="D110:S134" si="5">IF($B110&gt;MAX($A$9:$A$104),"",INDEX(D$9:D$104,SUMIF($A$9:$A$104,$B110,$C$9:$C$104),1,1))</f>
        <v>1</v>
      </c>
      <c r="E110" s="103">
        <f t="shared" si="5"/>
        <v>2</v>
      </c>
      <c r="F110" s="102" t="str">
        <f t="shared" si="5"/>
        <v>Fundaments of mechanical engineering</v>
      </c>
      <c r="G110" s="103">
        <f t="shared" si="5"/>
        <v>0</v>
      </c>
      <c r="H110" s="103">
        <f t="shared" si="5"/>
        <v>0</v>
      </c>
      <c r="I110" s="103" t="str">
        <f t="shared" si="5"/>
        <v>Prof.</v>
      </c>
      <c r="J110" s="103" t="str">
        <f t="shared" si="5"/>
        <v>dr.ing.</v>
      </c>
      <c r="K110" s="103" t="str">
        <f t="shared" si="5"/>
        <v>DRAGANESCU Gheorghe</v>
      </c>
      <c r="L110" s="103" t="str">
        <f t="shared" si="5"/>
        <v>Asist.</v>
      </c>
      <c r="M110" s="103" t="str">
        <f t="shared" si="5"/>
        <v>dr.ing.</v>
      </c>
      <c r="N110" s="103" t="str">
        <f t="shared" si="5"/>
        <v>MENYHARDT Karol</v>
      </c>
      <c r="O110" s="103" t="str">
        <f t="shared" si="5"/>
        <v>E</v>
      </c>
      <c r="P110" s="103">
        <f t="shared" si="5"/>
        <v>5</v>
      </c>
      <c r="Q110" s="103">
        <f t="shared" si="5"/>
        <v>42</v>
      </c>
      <c r="R110" s="103">
        <f t="shared" si="5"/>
        <v>28</v>
      </c>
      <c r="S110" s="103">
        <f t="shared" si="5"/>
        <v>0</v>
      </c>
      <c r="T110" s="103">
        <f t="shared" si="4"/>
        <v>0</v>
      </c>
      <c r="U110" s="103">
        <f t="shared" si="4"/>
        <v>70</v>
      </c>
      <c r="V110" s="103" t="str">
        <f t="shared" si="4"/>
        <v>DD</v>
      </c>
      <c r="W110" s="103">
        <f t="shared" si="4"/>
        <v>70</v>
      </c>
      <c r="X110" s="103">
        <f t="shared" si="4"/>
        <v>42</v>
      </c>
      <c r="Y110" s="103">
        <f t="shared" si="4"/>
        <v>28</v>
      </c>
      <c r="Z110" s="103">
        <f t="shared" si="4"/>
        <v>5</v>
      </c>
      <c r="AA110" s="103">
        <f t="shared" si="4"/>
        <v>3</v>
      </c>
      <c r="AB110" s="103">
        <f t="shared" si="4"/>
        <v>2</v>
      </c>
      <c r="AC110" s="103" t="str">
        <f t="shared" si="4"/>
        <v>Oblig.</v>
      </c>
    </row>
    <row r="111" spans="1:29" x14ac:dyDescent="0.2">
      <c r="B111" s="102">
        <f t="shared" ref="B111:B140" si="6">IF(MAX($A$9:$A$104)&lt;=B110,"",B110+1)</f>
        <v>3</v>
      </c>
      <c r="C111" s="102"/>
      <c r="D111" s="103">
        <f t="shared" si="5"/>
        <v>1</v>
      </c>
      <c r="E111" s="103">
        <f t="shared" si="4"/>
        <v>2</v>
      </c>
      <c r="F111" s="102" t="str">
        <f t="shared" si="4"/>
        <v xml:space="preserve">Material Technology </v>
      </c>
      <c r="G111" s="103">
        <f t="shared" si="4"/>
        <v>0</v>
      </c>
      <c r="H111" s="103">
        <f t="shared" si="4"/>
        <v>0</v>
      </c>
      <c r="I111" s="103" t="str">
        <f t="shared" si="4"/>
        <v>S.L.</v>
      </c>
      <c r="J111" s="103" t="str">
        <f t="shared" si="4"/>
        <v>dr.ing.</v>
      </c>
      <c r="K111" s="103" t="str">
        <f t="shared" si="4"/>
        <v>OLARIU Mirecea</v>
      </c>
      <c r="L111" s="103" t="str">
        <f t="shared" si="4"/>
        <v>S.L.</v>
      </c>
      <c r="M111" s="103" t="str">
        <f t="shared" si="4"/>
        <v>dr.ing.</v>
      </c>
      <c r="N111" s="103" t="str">
        <f t="shared" si="4"/>
        <v>MALAIMARE Gabriel</v>
      </c>
      <c r="O111" s="103" t="str">
        <f t="shared" si="4"/>
        <v>E</v>
      </c>
      <c r="P111" s="103">
        <f t="shared" si="4"/>
        <v>5</v>
      </c>
      <c r="Q111" s="103">
        <f t="shared" si="4"/>
        <v>35</v>
      </c>
      <c r="R111" s="103">
        <f t="shared" si="4"/>
        <v>0</v>
      </c>
      <c r="S111" s="103">
        <f t="shared" si="4"/>
        <v>28</v>
      </c>
      <c r="T111" s="103">
        <f t="shared" si="4"/>
        <v>0</v>
      </c>
      <c r="U111" s="103">
        <f t="shared" si="4"/>
        <v>63</v>
      </c>
      <c r="V111" s="103" t="str">
        <f t="shared" si="4"/>
        <v>DD</v>
      </c>
      <c r="W111" s="103">
        <f t="shared" si="4"/>
        <v>63</v>
      </c>
      <c r="X111" s="103">
        <f t="shared" si="4"/>
        <v>35</v>
      </c>
      <c r="Y111" s="103">
        <f t="shared" si="4"/>
        <v>28</v>
      </c>
      <c r="Z111" s="103">
        <f t="shared" si="4"/>
        <v>4.5</v>
      </c>
      <c r="AA111" s="103">
        <f t="shared" si="4"/>
        <v>2.5</v>
      </c>
      <c r="AB111" s="103">
        <f t="shared" si="4"/>
        <v>2</v>
      </c>
      <c r="AC111" s="103" t="str">
        <f t="shared" si="4"/>
        <v>Oblig.</v>
      </c>
    </row>
    <row r="112" spans="1:29" x14ac:dyDescent="0.2">
      <c r="B112" s="102">
        <f t="shared" si="6"/>
        <v>4</v>
      </c>
      <c r="C112" s="102"/>
      <c r="D112" s="103">
        <f t="shared" si="5"/>
        <v>2</v>
      </c>
      <c r="E112" s="103">
        <f t="shared" si="4"/>
        <v>3</v>
      </c>
      <c r="F112" s="102" t="str">
        <f t="shared" si="4"/>
        <v>Fundaments of electrical and electronic engineering</v>
      </c>
      <c r="G112" s="103">
        <f t="shared" si="4"/>
        <v>0</v>
      </c>
      <c r="H112" s="103">
        <f t="shared" si="4"/>
        <v>0</v>
      </c>
      <c r="I112" s="103" t="str">
        <f t="shared" si="4"/>
        <v>Prof.</v>
      </c>
      <c r="J112" s="103" t="str">
        <f t="shared" si="4"/>
        <v>dr.ing.</v>
      </c>
      <c r="K112" s="103" t="str">
        <f t="shared" si="4"/>
        <v xml:space="preserve">TITIHAZAN Mariana </v>
      </c>
      <c r="L112" s="103" t="str">
        <f t="shared" si="4"/>
        <v>Prof.</v>
      </c>
      <c r="M112" s="103" t="str">
        <f t="shared" si="4"/>
        <v>dr.ing.</v>
      </c>
      <c r="N112" s="103" t="str">
        <f t="shared" si="4"/>
        <v>ISAR Dorina</v>
      </c>
      <c r="O112" s="103" t="str">
        <f t="shared" si="4"/>
        <v>E</v>
      </c>
      <c r="P112" s="103">
        <f t="shared" si="4"/>
        <v>5</v>
      </c>
      <c r="Q112" s="103">
        <f t="shared" si="4"/>
        <v>42</v>
      </c>
      <c r="R112" s="103">
        <f t="shared" si="4"/>
        <v>0</v>
      </c>
      <c r="S112" s="103">
        <f t="shared" si="4"/>
        <v>28</v>
      </c>
      <c r="T112" s="103">
        <f t="shared" si="4"/>
        <v>0</v>
      </c>
      <c r="U112" s="103">
        <f t="shared" si="4"/>
        <v>70</v>
      </c>
      <c r="V112" s="103" t="str">
        <f t="shared" si="4"/>
        <v>DD</v>
      </c>
      <c r="W112" s="103">
        <f t="shared" si="4"/>
        <v>70</v>
      </c>
      <c r="X112" s="103">
        <f t="shared" si="4"/>
        <v>42</v>
      </c>
      <c r="Y112" s="103">
        <f t="shared" si="4"/>
        <v>28</v>
      </c>
      <c r="Z112" s="103">
        <f t="shared" si="4"/>
        <v>5</v>
      </c>
      <c r="AA112" s="103">
        <f t="shared" si="4"/>
        <v>3</v>
      </c>
      <c r="AB112" s="103">
        <f t="shared" si="4"/>
        <v>2</v>
      </c>
      <c r="AC112" s="103" t="str">
        <f t="shared" si="4"/>
        <v>Oblig.</v>
      </c>
    </row>
    <row r="113" spans="2:29" x14ac:dyDescent="0.2">
      <c r="B113" s="102">
        <f t="shared" si="6"/>
        <v>5</v>
      </c>
      <c r="C113" s="102"/>
      <c r="D113" s="103">
        <f t="shared" si="5"/>
        <v>2</v>
      </c>
      <c r="E113" s="103">
        <f t="shared" si="4"/>
        <v>3</v>
      </c>
      <c r="F113" s="102" t="str">
        <f t="shared" si="4"/>
        <v>Strength of Materials 1</v>
      </c>
      <c r="G113" s="103">
        <f t="shared" si="4"/>
        <v>0</v>
      </c>
      <c r="H113" s="103">
        <f t="shared" si="4"/>
        <v>0</v>
      </c>
      <c r="I113" s="103" t="str">
        <f t="shared" si="4"/>
        <v>S.L.</v>
      </c>
      <c r="J113" s="103" t="str">
        <f t="shared" si="4"/>
        <v>dr.ing.</v>
      </c>
      <c r="K113" s="103" t="str">
        <f t="shared" si="4"/>
        <v>SAVA Marcela</v>
      </c>
      <c r="L113" s="103" t="str">
        <f t="shared" si="4"/>
        <v>S.L.</v>
      </c>
      <c r="M113" s="103" t="str">
        <f t="shared" si="4"/>
        <v>dr.ing.</v>
      </c>
      <c r="N113" s="103" t="str">
        <f t="shared" si="4"/>
        <v>SAVA Marcela</v>
      </c>
      <c r="O113" s="103" t="str">
        <f t="shared" si="4"/>
        <v>E</v>
      </c>
      <c r="P113" s="103">
        <f t="shared" si="4"/>
        <v>4</v>
      </c>
      <c r="Q113" s="103">
        <f t="shared" si="4"/>
        <v>28</v>
      </c>
      <c r="R113" s="103">
        <f t="shared" si="4"/>
        <v>14</v>
      </c>
      <c r="S113" s="103">
        <f t="shared" si="4"/>
        <v>14</v>
      </c>
      <c r="T113" s="103">
        <f t="shared" si="4"/>
        <v>0</v>
      </c>
      <c r="U113" s="103">
        <f t="shared" si="4"/>
        <v>56</v>
      </c>
      <c r="V113" s="103" t="str">
        <f t="shared" si="4"/>
        <v>DD</v>
      </c>
      <c r="W113" s="103">
        <f t="shared" si="4"/>
        <v>56</v>
      </c>
      <c r="X113" s="103">
        <f t="shared" si="4"/>
        <v>28</v>
      </c>
      <c r="Y113" s="103">
        <f t="shared" si="4"/>
        <v>28</v>
      </c>
      <c r="Z113" s="103">
        <f t="shared" si="4"/>
        <v>4</v>
      </c>
      <c r="AA113" s="103">
        <f t="shared" si="4"/>
        <v>2</v>
      </c>
      <c r="AB113" s="103">
        <f t="shared" si="4"/>
        <v>2</v>
      </c>
      <c r="AC113" s="103" t="str">
        <f t="shared" si="4"/>
        <v>Oblig.</v>
      </c>
    </row>
    <row r="114" spans="2:29" x14ac:dyDescent="0.2">
      <c r="B114" s="102">
        <f t="shared" si="6"/>
        <v>6</v>
      </c>
      <c r="C114" s="102"/>
      <c r="D114" s="103">
        <f t="shared" si="5"/>
        <v>2</v>
      </c>
      <c r="E114" s="103">
        <f t="shared" si="4"/>
        <v>3</v>
      </c>
      <c r="F114" s="102" t="str">
        <f t="shared" si="4"/>
        <v>Science of Materials 2</v>
      </c>
      <c r="G114" s="103">
        <f t="shared" si="4"/>
        <v>0</v>
      </c>
      <c r="H114" s="103">
        <f t="shared" si="4"/>
        <v>0</v>
      </c>
      <c r="I114" s="103" t="str">
        <f t="shared" si="4"/>
        <v>Prof.</v>
      </c>
      <c r="J114" s="103" t="str">
        <f t="shared" si="4"/>
        <v>dr.ing.</v>
      </c>
      <c r="K114" s="103" t="str">
        <f t="shared" si="4"/>
        <v>SERBAN Viorel</v>
      </c>
      <c r="L114" s="103" t="str">
        <f t="shared" si="4"/>
        <v>Asist.</v>
      </c>
      <c r="M114" s="103" t="str">
        <f t="shared" si="4"/>
        <v>dr.ing.</v>
      </c>
      <c r="N114" s="103" t="str">
        <f t="shared" si="4"/>
        <v>OPRIS Carmen</v>
      </c>
      <c r="O114" s="103" t="str">
        <f t="shared" si="4"/>
        <v>E</v>
      </c>
      <c r="P114" s="103">
        <f t="shared" si="4"/>
        <v>3</v>
      </c>
      <c r="Q114" s="103">
        <f t="shared" si="4"/>
        <v>28</v>
      </c>
      <c r="R114" s="103">
        <f t="shared" si="4"/>
        <v>0</v>
      </c>
      <c r="S114" s="103">
        <f t="shared" si="4"/>
        <v>14</v>
      </c>
      <c r="T114" s="103">
        <f t="shared" si="4"/>
        <v>0</v>
      </c>
      <c r="U114" s="103">
        <f t="shared" si="4"/>
        <v>42</v>
      </c>
      <c r="V114" s="103" t="str">
        <f t="shared" si="4"/>
        <v>DD</v>
      </c>
      <c r="W114" s="103">
        <f t="shared" si="4"/>
        <v>42</v>
      </c>
      <c r="X114" s="103">
        <f t="shared" si="4"/>
        <v>28</v>
      </c>
      <c r="Y114" s="103">
        <f t="shared" si="4"/>
        <v>14</v>
      </c>
      <c r="Z114" s="103">
        <f t="shared" si="4"/>
        <v>3</v>
      </c>
      <c r="AA114" s="103">
        <f t="shared" si="4"/>
        <v>2</v>
      </c>
      <c r="AB114" s="103">
        <f t="shared" si="4"/>
        <v>1</v>
      </c>
      <c r="AC114" s="103" t="str">
        <f t="shared" si="4"/>
        <v>Oblig.</v>
      </c>
    </row>
    <row r="115" spans="2:29" x14ac:dyDescent="0.2">
      <c r="B115" s="102">
        <f t="shared" si="6"/>
        <v>7</v>
      </c>
      <c r="C115" s="102"/>
      <c r="D115" s="103">
        <f t="shared" si="5"/>
        <v>2</v>
      </c>
      <c r="E115" s="103">
        <f t="shared" si="4"/>
        <v>3</v>
      </c>
      <c r="F115" s="102" t="str">
        <f t="shared" si="4"/>
        <v xml:space="preserve">Thermal engineering </v>
      </c>
      <c r="G115" s="103">
        <f t="shared" si="4"/>
        <v>0</v>
      </c>
      <c r="H115" s="103">
        <f t="shared" si="4"/>
        <v>0</v>
      </c>
      <c r="I115" s="103" t="str">
        <f t="shared" si="4"/>
        <v>Conf.</v>
      </c>
      <c r="J115" s="103" t="str">
        <f t="shared" si="4"/>
        <v>dr.ing.</v>
      </c>
      <c r="K115" s="103" t="str">
        <f t="shared" si="4"/>
        <v>STOIA Dorina</v>
      </c>
      <c r="L115" s="103" t="str">
        <f t="shared" si="4"/>
        <v>Asist.</v>
      </c>
      <c r="M115" s="103">
        <f t="shared" si="4"/>
        <v>0</v>
      </c>
      <c r="N115" s="103" t="str">
        <f t="shared" si="4"/>
        <v>TRIF Gavrila</v>
      </c>
      <c r="O115" s="103" t="str">
        <f t="shared" si="4"/>
        <v>E</v>
      </c>
      <c r="P115" s="103">
        <f t="shared" si="4"/>
        <v>4</v>
      </c>
      <c r="Q115" s="103">
        <f t="shared" si="4"/>
        <v>28</v>
      </c>
      <c r="R115" s="103">
        <f t="shared" si="4"/>
        <v>14</v>
      </c>
      <c r="S115" s="103">
        <f t="shared" si="4"/>
        <v>14</v>
      </c>
      <c r="T115" s="103">
        <f t="shared" si="4"/>
        <v>0</v>
      </c>
      <c r="U115" s="103">
        <f t="shared" si="4"/>
        <v>56</v>
      </c>
      <c r="V115" s="103" t="str">
        <f t="shared" si="4"/>
        <v>DD</v>
      </c>
      <c r="W115" s="103">
        <f t="shared" si="4"/>
        <v>56</v>
      </c>
      <c r="X115" s="103">
        <f t="shared" si="4"/>
        <v>28</v>
      </c>
      <c r="Y115" s="103">
        <f t="shared" si="4"/>
        <v>28</v>
      </c>
      <c r="Z115" s="103">
        <f t="shared" si="4"/>
        <v>4</v>
      </c>
      <c r="AA115" s="103">
        <f t="shared" si="4"/>
        <v>2</v>
      </c>
      <c r="AB115" s="103">
        <f t="shared" si="4"/>
        <v>2</v>
      </c>
      <c r="AC115" s="103" t="str">
        <f t="shared" si="4"/>
        <v>Oblig.</v>
      </c>
    </row>
    <row r="116" spans="2:29" x14ac:dyDescent="0.2">
      <c r="B116" s="102">
        <f t="shared" si="6"/>
        <v>8</v>
      </c>
      <c r="C116" s="102"/>
      <c r="D116" s="103">
        <f t="shared" si="5"/>
        <v>2</v>
      </c>
      <c r="E116" s="103">
        <f t="shared" si="4"/>
        <v>4</v>
      </c>
      <c r="F116" s="102" t="str">
        <f t="shared" si="4"/>
        <v>Measurements</v>
      </c>
      <c r="G116" s="103">
        <f t="shared" si="4"/>
        <v>0</v>
      </c>
      <c r="H116" s="103">
        <f t="shared" si="4"/>
        <v>0</v>
      </c>
      <c r="I116" s="103" t="str">
        <f t="shared" si="4"/>
        <v>S.L.</v>
      </c>
      <c r="J116" s="103" t="str">
        <f t="shared" si="4"/>
        <v>dr.ing.</v>
      </c>
      <c r="K116" s="103" t="str">
        <f t="shared" si="4"/>
        <v>GROZA Ion</v>
      </c>
      <c r="L116" s="103" t="str">
        <f t="shared" si="4"/>
        <v>S.L.</v>
      </c>
      <c r="M116" s="103" t="str">
        <f t="shared" si="4"/>
        <v>dr.ing.</v>
      </c>
      <c r="N116" s="103" t="str">
        <f t="shared" si="4"/>
        <v>GROZA Ion</v>
      </c>
      <c r="O116" s="103" t="str">
        <f t="shared" si="4"/>
        <v>D</v>
      </c>
      <c r="P116" s="103">
        <f t="shared" si="4"/>
        <v>3</v>
      </c>
      <c r="Q116" s="103">
        <f t="shared" si="4"/>
        <v>28</v>
      </c>
      <c r="R116" s="103">
        <f t="shared" si="4"/>
        <v>0</v>
      </c>
      <c r="S116" s="103">
        <f t="shared" si="4"/>
        <v>14</v>
      </c>
      <c r="T116" s="103">
        <f t="shared" si="4"/>
        <v>0</v>
      </c>
      <c r="U116" s="103">
        <f t="shared" si="4"/>
        <v>42</v>
      </c>
      <c r="V116" s="103" t="str">
        <f t="shared" si="4"/>
        <v>DD</v>
      </c>
      <c r="W116" s="103">
        <f t="shared" si="4"/>
        <v>42</v>
      </c>
      <c r="X116" s="103">
        <f t="shared" si="4"/>
        <v>28</v>
      </c>
      <c r="Y116" s="103">
        <f t="shared" si="4"/>
        <v>14</v>
      </c>
      <c r="Z116" s="103">
        <f t="shared" si="4"/>
        <v>3</v>
      </c>
      <c r="AA116" s="103">
        <f t="shared" si="4"/>
        <v>2</v>
      </c>
      <c r="AB116" s="103">
        <f t="shared" si="4"/>
        <v>1</v>
      </c>
      <c r="AC116" s="103" t="str">
        <f t="shared" si="4"/>
        <v>Oblig.</v>
      </c>
    </row>
    <row r="117" spans="2:29" x14ac:dyDescent="0.2">
      <c r="B117" s="102">
        <f t="shared" si="6"/>
        <v>9</v>
      </c>
      <c r="C117" s="102"/>
      <c r="D117" s="103">
        <f t="shared" si="5"/>
        <v>2</v>
      </c>
      <c r="E117" s="103">
        <f t="shared" si="4"/>
        <v>4</v>
      </c>
      <c r="F117" s="102" t="str">
        <f t="shared" si="4"/>
        <v>Strength of Materials 2</v>
      </c>
      <c r="G117" s="103">
        <f t="shared" si="4"/>
        <v>0</v>
      </c>
      <c r="H117" s="103">
        <f t="shared" si="4"/>
        <v>0</v>
      </c>
      <c r="I117" s="103" t="str">
        <f t="shared" si="4"/>
        <v>Prof.</v>
      </c>
      <c r="J117" s="103" t="str">
        <f t="shared" si="4"/>
        <v>dr.ing.</v>
      </c>
      <c r="K117" s="103" t="str">
        <f t="shared" si="4"/>
        <v>MARSAVINA Liviu</v>
      </c>
      <c r="L117" s="103" t="str">
        <f t="shared" si="4"/>
        <v>Asist.</v>
      </c>
      <c r="M117" s="103" t="str">
        <f t="shared" si="4"/>
        <v>dr.ing.</v>
      </c>
      <c r="N117" s="103" t="str">
        <f t="shared" si="4"/>
        <v>LINU Emanoil</v>
      </c>
      <c r="O117" s="103" t="str">
        <f t="shared" si="4"/>
        <v>E</v>
      </c>
      <c r="P117" s="103">
        <f t="shared" si="4"/>
        <v>5</v>
      </c>
      <c r="Q117" s="103">
        <f t="shared" si="4"/>
        <v>28</v>
      </c>
      <c r="R117" s="103">
        <f t="shared" si="4"/>
        <v>28</v>
      </c>
      <c r="S117" s="103">
        <f t="shared" si="4"/>
        <v>14</v>
      </c>
      <c r="T117" s="103">
        <f t="shared" si="4"/>
        <v>0</v>
      </c>
      <c r="U117" s="103">
        <f t="shared" si="4"/>
        <v>70</v>
      </c>
      <c r="V117" s="103" t="str">
        <f t="shared" si="4"/>
        <v>DD</v>
      </c>
      <c r="W117" s="103">
        <f t="shared" si="4"/>
        <v>70</v>
      </c>
      <c r="X117" s="103">
        <f t="shared" si="4"/>
        <v>28</v>
      </c>
      <c r="Y117" s="103">
        <f t="shared" si="4"/>
        <v>42</v>
      </c>
      <c r="Z117" s="103">
        <f t="shared" si="4"/>
        <v>5</v>
      </c>
      <c r="AA117" s="103">
        <f t="shared" si="4"/>
        <v>2</v>
      </c>
      <c r="AB117" s="103">
        <f t="shared" si="4"/>
        <v>3</v>
      </c>
      <c r="AC117" s="103" t="str">
        <f t="shared" si="4"/>
        <v>Oblig.</v>
      </c>
    </row>
    <row r="118" spans="2:29" x14ac:dyDescent="0.2">
      <c r="B118" s="102">
        <f t="shared" si="6"/>
        <v>10</v>
      </c>
      <c r="C118" s="102"/>
      <c r="D118" s="103">
        <f t="shared" si="5"/>
        <v>2</v>
      </c>
      <c r="E118" s="103">
        <f t="shared" si="4"/>
        <v>4</v>
      </c>
      <c r="F118" s="102" t="str">
        <f t="shared" si="4"/>
        <v>Mechanisms</v>
      </c>
      <c r="G118" s="103">
        <f t="shared" si="4"/>
        <v>0</v>
      </c>
      <c r="H118" s="103">
        <f t="shared" si="4"/>
        <v>0</v>
      </c>
      <c r="I118" s="103" t="str">
        <f t="shared" si="4"/>
        <v>Prof.</v>
      </c>
      <c r="J118" s="103" t="str">
        <f t="shared" si="4"/>
        <v>dr.ing.</v>
      </c>
      <c r="K118" s="103" t="str">
        <f t="shared" si="4"/>
        <v>MANIU Inocentiu</v>
      </c>
      <c r="L118" s="103" t="str">
        <f t="shared" si="4"/>
        <v>Asist.</v>
      </c>
      <c r="M118" s="103" t="str">
        <f t="shared" si="4"/>
        <v>dr.ing.</v>
      </c>
      <c r="N118" s="103" t="str">
        <f t="shared" si="4"/>
        <v>MOLDOVAN Cristian</v>
      </c>
      <c r="O118" s="103" t="str">
        <f t="shared" si="4"/>
        <v>E</v>
      </c>
      <c r="P118" s="103">
        <f t="shared" si="4"/>
        <v>3</v>
      </c>
      <c r="Q118" s="103">
        <f t="shared" si="4"/>
        <v>28</v>
      </c>
      <c r="R118" s="103">
        <f t="shared" si="4"/>
        <v>14</v>
      </c>
      <c r="S118" s="103">
        <f t="shared" si="4"/>
        <v>14</v>
      </c>
      <c r="T118" s="103">
        <f t="shared" si="4"/>
        <v>0</v>
      </c>
      <c r="U118" s="103">
        <f t="shared" si="4"/>
        <v>56</v>
      </c>
      <c r="V118" s="103" t="str">
        <f t="shared" si="4"/>
        <v>DD</v>
      </c>
      <c r="W118" s="103">
        <f t="shared" si="4"/>
        <v>56</v>
      </c>
      <c r="X118" s="103">
        <f t="shared" si="4"/>
        <v>28</v>
      </c>
      <c r="Y118" s="103">
        <f t="shared" si="4"/>
        <v>28</v>
      </c>
      <c r="Z118" s="103">
        <f t="shared" si="4"/>
        <v>4</v>
      </c>
      <c r="AA118" s="103">
        <f t="shared" si="4"/>
        <v>2</v>
      </c>
      <c r="AB118" s="103">
        <f t="shared" si="4"/>
        <v>2</v>
      </c>
      <c r="AC118" s="103" t="str">
        <f t="shared" si="4"/>
        <v>Oblig.</v>
      </c>
    </row>
    <row r="119" spans="2:29" x14ac:dyDescent="0.2">
      <c r="B119" s="102">
        <f t="shared" si="6"/>
        <v>11</v>
      </c>
      <c r="C119" s="102"/>
      <c r="D119" s="103">
        <f t="shared" si="5"/>
        <v>2</v>
      </c>
      <c r="E119" s="103">
        <f t="shared" si="4"/>
        <v>4</v>
      </c>
      <c r="F119" s="102" t="str">
        <f t="shared" si="4"/>
        <v>Basics of assembly processes</v>
      </c>
      <c r="G119" s="103">
        <f t="shared" si="4"/>
        <v>0</v>
      </c>
      <c r="H119" s="103">
        <f t="shared" si="4"/>
        <v>0</v>
      </c>
      <c r="I119" s="103" t="str">
        <f t="shared" si="4"/>
        <v>Conf.</v>
      </c>
      <c r="J119" s="103" t="str">
        <f t="shared" si="4"/>
        <v>dr.ing.</v>
      </c>
      <c r="K119" s="103" t="str">
        <f t="shared" si="4"/>
        <v>POPESCU Mihaela</v>
      </c>
      <c r="L119" s="103" t="str">
        <f t="shared" si="4"/>
        <v>Asist.</v>
      </c>
      <c r="M119" s="103" t="str">
        <f t="shared" si="4"/>
        <v>dr.ing.</v>
      </c>
      <c r="N119" s="103" t="str">
        <f t="shared" si="4"/>
        <v>MAGDA Aurelian</v>
      </c>
      <c r="O119" s="103" t="str">
        <f t="shared" si="4"/>
        <v>E</v>
      </c>
      <c r="P119" s="103">
        <f t="shared" si="4"/>
        <v>5</v>
      </c>
      <c r="Q119" s="103">
        <f t="shared" si="4"/>
        <v>35</v>
      </c>
      <c r="R119" s="103">
        <f t="shared" si="4"/>
        <v>0</v>
      </c>
      <c r="S119" s="103">
        <f t="shared" si="4"/>
        <v>28</v>
      </c>
      <c r="T119" s="103">
        <f t="shared" si="4"/>
        <v>0</v>
      </c>
      <c r="U119" s="103">
        <f t="shared" si="4"/>
        <v>63</v>
      </c>
      <c r="V119" s="103" t="str">
        <f t="shared" si="4"/>
        <v>DD</v>
      </c>
      <c r="W119" s="103">
        <f t="shared" si="4"/>
        <v>63</v>
      </c>
      <c r="X119" s="103">
        <f t="shared" si="4"/>
        <v>35</v>
      </c>
      <c r="Y119" s="103">
        <f t="shared" ref="Y119:AC128" si="7">IF($B119&gt;MAX($A$9:$A$104),"",INDEX(Y$9:Y$104,SUMIF($A$9:$A$104,$B119,$C$9:$C$104),1,1))</f>
        <v>28</v>
      </c>
      <c r="Z119" s="103">
        <f t="shared" si="7"/>
        <v>4.5</v>
      </c>
      <c r="AA119" s="103">
        <f t="shared" si="7"/>
        <v>2.5</v>
      </c>
      <c r="AB119" s="103">
        <f t="shared" si="7"/>
        <v>2</v>
      </c>
      <c r="AC119" s="103" t="str">
        <f t="shared" si="7"/>
        <v>Oblig.</v>
      </c>
    </row>
    <row r="120" spans="2:29" x14ac:dyDescent="0.2">
      <c r="B120" s="102">
        <f t="shared" si="6"/>
        <v>12</v>
      </c>
      <c r="C120" s="102"/>
      <c r="D120" s="103">
        <f t="shared" si="5"/>
        <v>2</v>
      </c>
      <c r="E120" s="103">
        <f t="shared" si="5"/>
        <v>4</v>
      </c>
      <c r="F120" s="102" t="str">
        <f t="shared" si="5"/>
        <v>Basics of Polymeric Materials Processig</v>
      </c>
      <c r="G120" s="103">
        <f t="shared" si="5"/>
        <v>0</v>
      </c>
      <c r="H120" s="103">
        <f t="shared" si="5"/>
        <v>0</v>
      </c>
      <c r="I120" s="103" t="str">
        <f t="shared" si="5"/>
        <v>Conf.</v>
      </c>
      <c r="J120" s="103" t="str">
        <f t="shared" si="5"/>
        <v>dr.ing.</v>
      </c>
      <c r="K120" s="103" t="str">
        <f t="shared" si="5"/>
        <v>STAN Daniel</v>
      </c>
      <c r="L120" s="103" t="str">
        <f t="shared" si="5"/>
        <v>Conf.</v>
      </c>
      <c r="M120" s="103" t="str">
        <f t="shared" si="5"/>
        <v>dr.ing.</v>
      </c>
      <c r="N120" s="103" t="str">
        <f t="shared" si="5"/>
        <v>STAN Daniel</v>
      </c>
      <c r="O120" s="103" t="str">
        <f t="shared" si="5"/>
        <v>E</v>
      </c>
      <c r="P120" s="103">
        <f t="shared" si="5"/>
        <v>5</v>
      </c>
      <c r="Q120" s="103">
        <f t="shared" si="5"/>
        <v>35</v>
      </c>
      <c r="R120" s="103">
        <f t="shared" si="5"/>
        <v>0</v>
      </c>
      <c r="S120" s="103">
        <f t="shared" si="5"/>
        <v>14</v>
      </c>
      <c r="T120" s="103">
        <f t="shared" ref="T120:X129" si="8">IF($B120&gt;MAX($A$9:$A$104),"",INDEX(T$9:T$104,SUMIF($A$9:$A$104,$B120,$C$9:$C$104),1,1))</f>
        <v>0</v>
      </c>
      <c r="U120" s="103">
        <f t="shared" si="8"/>
        <v>49</v>
      </c>
      <c r="V120" s="103" t="str">
        <f t="shared" si="8"/>
        <v>DD</v>
      </c>
      <c r="W120" s="103">
        <f t="shared" si="8"/>
        <v>49</v>
      </c>
      <c r="X120" s="103">
        <f t="shared" si="8"/>
        <v>35</v>
      </c>
      <c r="Y120" s="103">
        <f t="shared" si="7"/>
        <v>14</v>
      </c>
      <c r="Z120" s="103">
        <f t="shared" si="7"/>
        <v>3.5</v>
      </c>
      <c r="AA120" s="103">
        <f t="shared" si="7"/>
        <v>2.5</v>
      </c>
      <c r="AB120" s="103">
        <f t="shared" si="7"/>
        <v>1</v>
      </c>
      <c r="AC120" s="103" t="str">
        <f t="shared" si="7"/>
        <v>Oblig.</v>
      </c>
    </row>
    <row r="121" spans="2:29" x14ac:dyDescent="0.2">
      <c r="B121" s="102">
        <f t="shared" si="6"/>
        <v>13</v>
      </c>
      <c r="C121" s="102"/>
      <c r="D121" s="103">
        <f t="shared" si="5"/>
        <v>2</v>
      </c>
      <c r="E121" s="103">
        <f t="shared" si="5"/>
        <v>4</v>
      </c>
      <c r="F121" s="102" t="str">
        <f t="shared" si="5"/>
        <v>Professional Practical Training.40 hours/sem.</v>
      </c>
      <c r="G121" s="103">
        <f t="shared" si="5"/>
        <v>0</v>
      </c>
      <c r="H121" s="103">
        <f t="shared" si="5"/>
        <v>0</v>
      </c>
      <c r="I121" s="103" t="str">
        <f t="shared" si="5"/>
        <v>Asist.</v>
      </c>
      <c r="J121" s="103" t="str">
        <f t="shared" si="5"/>
        <v>dr.ing.</v>
      </c>
      <c r="K121" s="103" t="str">
        <f t="shared" si="5"/>
        <v>STEF Dorian</v>
      </c>
      <c r="L121" s="103" t="str">
        <f t="shared" si="5"/>
        <v>Asist.</v>
      </c>
      <c r="M121" s="103" t="str">
        <f t="shared" si="5"/>
        <v>dr.ing.</v>
      </c>
      <c r="N121" s="103" t="str">
        <f t="shared" si="5"/>
        <v>STEF Dorian</v>
      </c>
      <c r="O121" s="103" t="str">
        <f t="shared" si="5"/>
        <v>C</v>
      </c>
      <c r="P121" s="103">
        <f t="shared" si="5"/>
        <v>2</v>
      </c>
      <c r="Q121" s="103">
        <f t="shared" si="5"/>
        <v>0</v>
      </c>
      <c r="R121" s="103">
        <f t="shared" si="5"/>
        <v>0</v>
      </c>
      <c r="S121" s="103">
        <f t="shared" si="5"/>
        <v>0</v>
      </c>
      <c r="T121" s="103">
        <f t="shared" si="8"/>
        <v>0</v>
      </c>
      <c r="U121" s="103">
        <f t="shared" si="8"/>
        <v>0</v>
      </c>
      <c r="V121" s="103" t="str">
        <f t="shared" si="8"/>
        <v>DD</v>
      </c>
      <c r="W121" s="103">
        <f t="shared" si="8"/>
        <v>0</v>
      </c>
      <c r="X121" s="103">
        <f t="shared" si="8"/>
        <v>0</v>
      </c>
      <c r="Y121" s="103">
        <f t="shared" si="7"/>
        <v>0</v>
      </c>
      <c r="Z121" s="103">
        <f t="shared" si="7"/>
        <v>0</v>
      </c>
      <c r="AA121" s="103">
        <f t="shared" si="7"/>
        <v>0</v>
      </c>
      <c r="AB121" s="103">
        <f t="shared" si="7"/>
        <v>0</v>
      </c>
      <c r="AC121" s="103" t="str">
        <f t="shared" si="7"/>
        <v>Oblig.</v>
      </c>
    </row>
    <row r="122" spans="2:29" x14ac:dyDescent="0.2">
      <c r="B122" s="102">
        <f t="shared" si="6"/>
        <v>14</v>
      </c>
      <c r="C122" s="102"/>
      <c r="D122" s="103">
        <f t="shared" si="5"/>
        <v>3</v>
      </c>
      <c r="E122" s="103">
        <f t="shared" si="5"/>
        <v>5</v>
      </c>
      <c r="F122" s="102" t="str">
        <f t="shared" si="5"/>
        <v>Management</v>
      </c>
      <c r="G122" s="103">
        <f t="shared" si="5"/>
        <v>0</v>
      </c>
      <c r="H122" s="103">
        <f t="shared" si="5"/>
        <v>0</v>
      </c>
      <c r="I122" s="103" t="str">
        <f t="shared" si="5"/>
        <v>S.L.</v>
      </c>
      <c r="J122" s="103" t="str">
        <f t="shared" si="5"/>
        <v>dr.ing.</v>
      </c>
      <c r="K122" s="103" t="str">
        <f t="shared" si="5"/>
        <v>NEGRU STRAUTI Gabriela</v>
      </c>
      <c r="L122" s="103" t="str">
        <f t="shared" si="5"/>
        <v>S.L.</v>
      </c>
      <c r="M122" s="103" t="str">
        <f t="shared" si="5"/>
        <v>dr.ing.</v>
      </c>
      <c r="N122" s="103" t="str">
        <f t="shared" si="5"/>
        <v>NEGRU STRAUTI Gabriela</v>
      </c>
      <c r="O122" s="103" t="str">
        <f t="shared" si="5"/>
        <v>D</v>
      </c>
      <c r="P122" s="103">
        <f t="shared" si="5"/>
        <v>2</v>
      </c>
      <c r="Q122" s="103">
        <f t="shared" si="5"/>
        <v>14</v>
      </c>
      <c r="R122" s="103">
        <f t="shared" si="5"/>
        <v>14</v>
      </c>
      <c r="S122" s="103">
        <f t="shared" si="5"/>
        <v>0</v>
      </c>
      <c r="T122" s="103">
        <f t="shared" si="8"/>
        <v>0</v>
      </c>
      <c r="U122" s="103">
        <f t="shared" si="8"/>
        <v>28</v>
      </c>
      <c r="V122" s="103" t="str">
        <f t="shared" si="8"/>
        <v>DD</v>
      </c>
      <c r="W122" s="103">
        <f t="shared" si="8"/>
        <v>28</v>
      </c>
      <c r="X122" s="103">
        <f t="shared" si="8"/>
        <v>14</v>
      </c>
      <c r="Y122" s="103">
        <f t="shared" si="7"/>
        <v>14</v>
      </c>
      <c r="Z122" s="103">
        <f t="shared" si="7"/>
        <v>2</v>
      </c>
      <c r="AA122" s="103">
        <f t="shared" si="7"/>
        <v>1</v>
      </c>
      <c r="AB122" s="103">
        <f t="shared" si="7"/>
        <v>1</v>
      </c>
      <c r="AC122" s="103" t="str">
        <f t="shared" si="7"/>
        <v>Oblig.</v>
      </c>
    </row>
    <row r="123" spans="2:29" x14ac:dyDescent="0.2">
      <c r="B123" s="102">
        <f t="shared" si="6"/>
        <v>15</v>
      </c>
      <c r="C123" s="102"/>
      <c r="D123" s="103">
        <f t="shared" si="5"/>
        <v>3</v>
      </c>
      <c r="E123" s="103">
        <f t="shared" si="5"/>
        <v>5</v>
      </c>
      <c r="F123" s="102" t="str">
        <f t="shared" si="5"/>
        <v>Mechanical machine parts 1</v>
      </c>
      <c r="G123" s="103">
        <f t="shared" si="5"/>
        <v>0</v>
      </c>
      <c r="H123" s="103">
        <f t="shared" si="5"/>
        <v>0</v>
      </c>
      <c r="I123" s="103" t="str">
        <f t="shared" si="5"/>
        <v>Conf.</v>
      </c>
      <c r="J123" s="103" t="str">
        <f t="shared" si="5"/>
        <v>dr.ing.</v>
      </c>
      <c r="K123" s="103" t="str">
        <f t="shared" si="5"/>
        <v>IOANOVICI Francisc</v>
      </c>
      <c r="L123" s="103" t="str">
        <f t="shared" si="5"/>
        <v>Conf.</v>
      </c>
      <c r="M123" s="103" t="str">
        <f t="shared" si="5"/>
        <v>dr.ing.</v>
      </c>
      <c r="N123" s="103" t="str">
        <f t="shared" si="5"/>
        <v>IOANOVICI Francisc</v>
      </c>
      <c r="O123" s="103" t="str">
        <f t="shared" si="5"/>
        <v>D</v>
      </c>
      <c r="P123" s="103">
        <f t="shared" si="5"/>
        <v>3</v>
      </c>
      <c r="Q123" s="103">
        <f t="shared" si="5"/>
        <v>28</v>
      </c>
      <c r="R123" s="103">
        <f t="shared" si="5"/>
        <v>0</v>
      </c>
      <c r="S123" s="103">
        <f t="shared" si="5"/>
        <v>14</v>
      </c>
      <c r="T123" s="103">
        <f t="shared" si="8"/>
        <v>0</v>
      </c>
      <c r="U123" s="103">
        <f t="shared" si="8"/>
        <v>42</v>
      </c>
      <c r="V123" s="103" t="str">
        <f t="shared" si="8"/>
        <v>DD</v>
      </c>
      <c r="W123" s="103">
        <f t="shared" si="8"/>
        <v>42</v>
      </c>
      <c r="X123" s="103">
        <f t="shared" si="8"/>
        <v>28</v>
      </c>
      <c r="Y123" s="103">
        <f t="shared" si="7"/>
        <v>14</v>
      </c>
      <c r="Z123" s="103">
        <f t="shared" si="7"/>
        <v>3</v>
      </c>
      <c r="AA123" s="103">
        <f t="shared" si="7"/>
        <v>2</v>
      </c>
      <c r="AB123" s="103">
        <f t="shared" si="7"/>
        <v>1</v>
      </c>
      <c r="AC123" s="103" t="str">
        <f t="shared" si="7"/>
        <v>Oblig.</v>
      </c>
    </row>
    <row r="124" spans="2:29" x14ac:dyDescent="0.2">
      <c r="B124" s="102">
        <f t="shared" si="6"/>
        <v>16</v>
      </c>
      <c r="C124" s="102"/>
      <c r="D124" s="103">
        <f t="shared" si="5"/>
        <v>3</v>
      </c>
      <c r="E124" s="103">
        <f t="shared" si="5"/>
        <v>5</v>
      </c>
      <c r="F124" s="102" t="str">
        <f t="shared" si="5"/>
        <v>Pneumatic and hydraulic drivers</v>
      </c>
      <c r="G124" s="103">
        <f t="shared" si="5"/>
        <v>0</v>
      </c>
      <c r="H124" s="103">
        <f t="shared" si="5"/>
        <v>0</v>
      </c>
      <c r="I124" s="103" t="str">
        <f t="shared" si="5"/>
        <v>Conf.</v>
      </c>
      <c r="J124" s="103" t="str">
        <f t="shared" si="5"/>
        <v>dr.ing.</v>
      </c>
      <c r="K124" s="103" t="str">
        <f t="shared" si="5"/>
        <v>SOSDEAN Danut</v>
      </c>
      <c r="L124" s="103" t="str">
        <f t="shared" si="5"/>
        <v>S.L.</v>
      </c>
      <c r="M124" s="103" t="str">
        <f t="shared" si="5"/>
        <v>dr.ing.</v>
      </c>
      <c r="N124" s="103" t="str">
        <f t="shared" si="5"/>
        <v>DUME Adrian</v>
      </c>
      <c r="O124" s="103" t="str">
        <f t="shared" si="5"/>
        <v>E</v>
      </c>
      <c r="P124" s="103">
        <f t="shared" si="5"/>
        <v>6</v>
      </c>
      <c r="Q124" s="103">
        <f t="shared" si="5"/>
        <v>42</v>
      </c>
      <c r="R124" s="103">
        <f t="shared" si="5"/>
        <v>0</v>
      </c>
      <c r="S124" s="103">
        <f t="shared" si="5"/>
        <v>42</v>
      </c>
      <c r="T124" s="103">
        <f t="shared" si="8"/>
        <v>0</v>
      </c>
      <c r="U124" s="103">
        <f t="shared" si="8"/>
        <v>84</v>
      </c>
      <c r="V124" s="103" t="str">
        <f t="shared" si="8"/>
        <v>DD</v>
      </c>
      <c r="W124" s="103">
        <f t="shared" si="8"/>
        <v>84</v>
      </c>
      <c r="X124" s="103">
        <f t="shared" si="8"/>
        <v>42</v>
      </c>
      <c r="Y124" s="103">
        <f t="shared" si="7"/>
        <v>42</v>
      </c>
      <c r="Z124" s="103">
        <f t="shared" si="7"/>
        <v>6</v>
      </c>
      <c r="AA124" s="103">
        <f t="shared" si="7"/>
        <v>3</v>
      </c>
      <c r="AB124" s="103">
        <f t="shared" si="7"/>
        <v>3</v>
      </c>
      <c r="AC124" s="103" t="str">
        <f t="shared" si="7"/>
        <v>Oblig.</v>
      </c>
    </row>
    <row r="125" spans="2:29" x14ac:dyDescent="0.2">
      <c r="B125" s="102">
        <f t="shared" si="6"/>
        <v>17</v>
      </c>
      <c r="C125" s="102"/>
      <c r="D125" s="103">
        <f t="shared" si="5"/>
        <v>3</v>
      </c>
      <c r="E125" s="103">
        <f t="shared" si="5"/>
        <v>5</v>
      </c>
      <c r="F125" s="102" t="str">
        <f t="shared" si="5"/>
        <v>Heat treatments</v>
      </c>
      <c r="G125" s="103">
        <f t="shared" si="5"/>
        <v>0</v>
      </c>
      <c r="H125" s="103">
        <f t="shared" si="5"/>
        <v>0</v>
      </c>
      <c r="I125" s="103" t="str">
        <f t="shared" si="5"/>
        <v>Prof.</v>
      </c>
      <c r="J125" s="103" t="str">
        <f t="shared" si="5"/>
        <v>dr.ing.</v>
      </c>
      <c r="K125" s="103" t="str">
        <f t="shared" si="5"/>
        <v>UDRESCU Liviu</v>
      </c>
      <c r="L125" s="103" t="str">
        <f t="shared" si="5"/>
        <v>S.L.</v>
      </c>
      <c r="M125" s="103" t="str">
        <f t="shared" si="5"/>
        <v>dr.ing.</v>
      </c>
      <c r="N125" s="103" t="str">
        <f t="shared" si="5"/>
        <v>DUMA Sebastian</v>
      </c>
      <c r="O125" s="103" t="str">
        <f t="shared" si="5"/>
        <v>E</v>
      </c>
      <c r="P125" s="103">
        <f t="shared" si="5"/>
        <v>3</v>
      </c>
      <c r="Q125" s="103">
        <f t="shared" si="5"/>
        <v>28</v>
      </c>
      <c r="R125" s="103">
        <f t="shared" si="5"/>
        <v>0</v>
      </c>
      <c r="S125" s="103">
        <f t="shared" si="5"/>
        <v>14</v>
      </c>
      <c r="T125" s="103">
        <f t="shared" si="8"/>
        <v>0</v>
      </c>
      <c r="U125" s="103">
        <f t="shared" si="8"/>
        <v>42</v>
      </c>
      <c r="V125" s="103" t="str">
        <f t="shared" si="8"/>
        <v>DD</v>
      </c>
      <c r="W125" s="103">
        <f t="shared" si="8"/>
        <v>42</v>
      </c>
      <c r="X125" s="103">
        <f t="shared" si="8"/>
        <v>28</v>
      </c>
      <c r="Y125" s="103">
        <f t="shared" si="7"/>
        <v>14</v>
      </c>
      <c r="Z125" s="103">
        <f t="shared" si="7"/>
        <v>3</v>
      </c>
      <c r="AA125" s="103">
        <f t="shared" si="7"/>
        <v>2</v>
      </c>
      <c r="AB125" s="103">
        <f t="shared" si="7"/>
        <v>1</v>
      </c>
      <c r="AC125" s="103" t="str">
        <f t="shared" si="7"/>
        <v>Oblig.</v>
      </c>
    </row>
    <row r="126" spans="2:29" x14ac:dyDescent="0.2">
      <c r="B126" s="102">
        <f t="shared" si="6"/>
        <v>18</v>
      </c>
      <c r="C126" s="102"/>
      <c r="D126" s="103">
        <f t="shared" si="5"/>
        <v>3</v>
      </c>
      <c r="E126" s="103">
        <f t="shared" si="5"/>
        <v>5</v>
      </c>
      <c r="F126" s="102" t="str">
        <f t="shared" si="5"/>
        <v>Optional independent 2</v>
      </c>
      <c r="G126" s="103" t="str">
        <f t="shared" si="5"/>
        <v>Opt.Ind.2.1-Engineering of quality (*)</v>
      </c>
      <c r="H126" s="103" t="str">
        <f t="shared" si="5"/>
        <v>Opt.Ind.2.2-Quality management</v>
      </c>
      <c r="I126" s="103" t="str">
        <f t="shared" si="5"/>
        <v>S.L.</v>
      </c>
      <c r="J126" s="103" t="str">
        <f t="shared" si="5"/>
        <v>dr.ing.</v>
      </c>
      <c r="K126" s="103" t="str">
        <f t="shared" si="5"/>
        <v>TUNEA Daniel</v>
      </c>
      <c r="L126" s="103" t="str">
        <f t="shared" si="5"/>
        <v>S.L.</v>
      </c>
      <c r="M126" s="103" t="str">
        <f t="shared" si="5"/>
        <v>dr.ing.</v>
      </c>
      <c r="N126" s="103" t="str">
        <f t="shared" si="5"/>
        <v>TUNEA Daniel</v>
      </c>
      <c r="O126" s="103" t="str">
        <f t="shared" si="5"/>
        <v>E</v>
      </c>
      <c r="P126" s="103">
        <f t="shared" si="5"/>
        <v>4</v>
      </c>
      <c r="Q126" s="103">
        <f t="shared" si="5"/>
        <v>28</v>
      </c>
      <c r="R126" s="103">
        <f t="shared" si="5"/>
        <v>0</v>
      </c>
      <c r="S126" s="103">
        <f t="shared" si="5"/>
        <v>28</v>
      </c>
      <c r="T126" s="103">
        <f t="shared" si="8"/>
        <v>0</v>
      </c>
      <c r="U126" s="103">
        <f t="shared" si="8"/>
        <v>56</v>
      </c>
      <c r="V126" s="103" t="str">
        <f t="shared" si="8"/>
        <v>DD</v>
      </c>
      <c r="W126" s="103">
        <f t="shared" si="8"/>
        <v>56</v>
      </c>
      <c r="X126" s="103">
        <f t="shared" si="8"/>
        <v>28</v>
      </c>
      <c r="Y126" s="103">
        <f t="shared" si="7"/>
        <v>28</v>
      </c>
      <c r="Z126" s="103">
        <f t="shared" si="7"/>
        <v>4</v>
      </c>
      <c r="AA126" s="103">
        <f t="shared" si="7"/>
        <v>2</v>
      </c>
      <c r="AB126" s="103">
        <f t="shared" si="7"/>
        <v>2</v>
      </c>
      <c r="AC126" s="103" t="str">
        <f t="shared" si="7"/>
        <v>Opt.</v>
      </c>
    </row>
    <row r="127" spans="2:29" x14ac:dyDescent="0.2">
      <c r="B127" s="102">
        <f t="shared" si="6"/>
        <v>19</v>
      </c>
      <c r="C127" s="102"/>
      <c r="D127" s="103">
        <f t="shared" si="5"/>
        <v>3</v>
      </c>
      <c r="E127" s="103">
        <f t="shared" si="5"/>
        <v>5</v>
      </c>
      <c r="F127" s="102" t="str">
        <f t="shared" si="5"/>
        <v>Professional practical training 100 hours/sem.</v>
      </c>
      <c r="G127" s="103">
        <f t="shared" si="5"/>
        <v>0</v>
      </c>
      <c r="H127" s="103">
        <f t="shared" si="5"/>
        <v>0</v>
      </c>
      <c r="I127" s="103" t="str">
        <f t="shared" si="5"/>
        <v>S.L.</v>
      </c>
      <c r="J127" s="103" t="str">
        <f t="shared" si="5"/>
        <v>dr.ing.</v>
      </c>
      <c r="K127" s="103" t="str">
        <f t="shared" si="5"/>
        <v>BURCA Mircea</v>
      </c>
      <c r="L127" s="103" t="str">
        <f t="shared" si="5"/>
        <v>Asist.</v>
      </c>
      <c r="M127" s="103" t="str">
        <f t="shared" si="5"/>
        <v>dr.ing.</v>
      </c>
      <c r="N127" s="103" t="str">
        <f t="shared" si="5"/>
        <v>STEF Dorian</v>
      </c>
      <c r="O127" s="103" t="str">
        <f t="shared" si="5"/>
        <v>C</v>
      </c>
      <c r="P127" s="103">
        <f t="shared" si="5"/>
        <v>3</v>
      </c>
      <c r="Q127" s="103">
        <f t="shared" si="5"/>
        <v>0</v>
      </c>
      <c r="R127" s="103">
        <f t="shared" si="5"/>
        <v>0</v>
      </c>
      <c r="S127" s="103">
        <f t="shared" si="5"/>
        <v>0</v>
      </c>
      <c r="T127" s="103">
        <f t="shared" si="8"/>
        <v>0</v>
      </c>
      <c r="U127" s="103">
        <f t="shared" si="8"/>
        <v>0</v>
      </c>
      <c r="V127" s="103" t="str">
        <f t="shared" si="8"/>
        <v>DD</v>
      </c>
      <c r="W127" s="103">
        <f t="shared" si="8"/>
        <v>0</v>
      </c>
      <c r="X127" s="103">
        <f t="shared" si="8"/>
        <v>0</v>
      </c>
      <c r="Y127" s="103">
        <f t="shared" si="7"/>
        <v>0</v>
      </c>
      <c r="Z127" s="103">
        <f t="shared" si="7"/>
        <v>0</v>
      </c>
      <c r="AA127" s="103">
        <f t="shared" si="7"/>
        <v>0</v>
      </c>
      <c r="AB127" s="103">
        <f t="shared" si="7"/>
        <v>0</v>
      </c>
      <c r="AC127" s="103" t="str">
        <f t="shared" si="7"/>
        <v>Oblig.</v>
      </c>
    </row>
    <row r="128" spans="2:29" x14ac:dyDescent="0.2">
      <c r="B128" s="102">
        <f t="shared" si="6"/>
        <v>20</v>
      </c>
      <c r="C128" s="102"/>
      <c r="D128" s="103">
        <f t="shared" si="5"/>
        <v>3</v>
      </c>
      <c r="E128" s="103">
        <f t="shared" si="5"/>
        <v>6</v>
      </c>
      <c r="F128" s="102" t="str">
        <f t="shared" si="5"/>
        <v>Mechanical machine parts 2</v>
      </c>
      <c r="G128" s="103">
        <f t="shared" si="5"/>
        <v>0</v>
      </c>
      <c r="H128" s="103">
        <f t="shared" si="5"/>
        <v>0</v>
      </c>
      <c r="I128" s="103" t="str">
        <f t="shared" si="5"/>
        <v>Conf.</v>
      </c>
      <c r="J128" s="103" t="str">
        <f t="shared" si="5"/>
        <v>dr.ing.</v>
      </c>
      <c r="K128" s="103" t="str">
        <f t="shared" si="5"/>
        <v>IOANOVICI Francisc</v>
      </c>
      <c r="L128" s="103" t="str">
        <f t="shared" si="5"/>
        <v>Conf.</v>
      </c>
      <c r="M128" s="103" t="str">
        <f t="shared" si="5"/>
        <v>dr.ing.</v>
      </c>
      <c r="N128" s="103" t="str">
        <f t="shared" si="5"/>
        <v>IOANOVICI Francisc</v>
      </c>
      <c r="O128" s="103" t="str">
        <f t="shared" si="5"/>
        <v>E</v>
      </c>
      <c r="P128" s="103">
        <f t="shared" si="5"/>
        <v>5</v>
      </c>
      <c r="Q128" s="103">
        <f t="shared" si="5"/>
        <v>28</v>
      </c>
      <c r="R128" s="103">
        <f t="shared" si="5"/>
        <v>0</v>
      </c>
      <c r="S128" s="103">
        <f t="shared" si="5"/>
        <v>14</v>
      </c>
      <c r="T128" s="103">
        <f t="shared" si="8"/>
        <v>14</v>
      </c>
      <c r="U128" s="103">
        <f t="shared" si="8"/>
        <v>56</v>
      </c>
      <c r="V128" s="103" t="str">
        <f t="shared" si="8"/>
        <v>DD</v>
      </c>
      <c r="W128" s="103">
        <f t="shared" si="8"/>
        <v>56</v>
      </c>
      <c r="X128" s="103">
        <f t="shared" si="8"/>
        <v>28</v>
      </c>
      <c r="Y128" s="103">
        <f t="shared" si="7"/>
        <v>28</v>
      </c>
      <c r="Z128" s="103">
        <f t="shared" si="7"/>
        <v>4</v>
      </c>
      <c r="AA128" s="103">
        <f t="shared" si="7"/>
        <v>2</v>
      </c>
      <c r="AB128" s="103">
        <f t="shared" si="7"/>
        <v>2</v>
      </c>
      <c r="AC128" s="103" t="str">
        <f t="shared" si="7"/>
        <v>Oblig.</v>
      </c>
    </row>
    <row r="129" spans="2:29" x14ac:dyDescent="0.2">
      <c r="B129" s="102">
        <f t="shared" si="6"/>
        <v>21</v>
      </c>
      <c r="C129" s="102"/>
      <c r="D129" s="103">
        <f t="shared" si="5"/>
        <v>3</v>
      </c>
      <c r="E129" s="103">
        <f t="shared" si="5"/>
        <v>6</v>
      </c>
      <c r="F129" s="102" t="str">
        <f t="shared" si="5"/>
        <v>Computer aided design (CAD)</v>
      </c>
      <c r="G129" s="103">
        <f t="shared" si="5"/>
        <v>0</v>
      </c>
      <c r="H129" s="103">
        <f t="shared" si="5"/>
        <v>0</v>
      </c>
      <c r="I129" s="103" t="str">
        <f t="shared" si="5"/>
        <v>S.L.</v>
      </c>
      <c r="J129" s="103" t="str">
        <f t="shared" si="5"/>
        <v>dr.ing.</v>
      </c>
      <c r="K129" s="103" t="str">
        <f t="shared" si="5"/>
        <v>DUME Adrian</v>
      </c>
      <c r="L129" s="103" t="str">
        <f t="shared" si="5"/>
        <v>Asist.</v>
      </c>
      <c r="M129" s="103" t="str">
        <f t="shared" si="5"/>
        <v>dr.ing.</v>
      </c>
      <c r="N129" s="103" t="str">
        <f t="shared" si="5"/>
        <v>STEF Dorian</v>
      </c>
      <c r="O129" s="103" t="str">
        <f t="shared" si="5"/>
        <v>D</v>
      </c>
      <c r="P129" s="103">
        <f t="shared" si="5"/>
        <v>5</v>
      </c>
      <c r="Q129" s="103">
        <f t="shared" si="5"/>
        <v>28</v>
      </c>
      <c r="R129" s="103">
        <f t="shared" si="5"/>
        <v>0</v>
      </c>
      <c r="S129" s="103">
        <f t="shared" si="5"/>
        <v>28</v>
      </c>
      <c r="T129" s="103">
        <f t="shared" si="8"/>
        <v>0</v>
      </c>
      <c r="U129" s="103">
        <f t="shared" si="8"/>
        <v>56</v>
      </c>
      <c r="V129" s="103" t="str">
        <f t="shared" si="8"/>
        <v>DD</v>
      </c>
      <c r="W129" s="103">
        <f t="shared" si="8"/>
        <v>56</v>
      </c>
      <c r="X129" s="103">
        <f t="shared" si="8"/>
        <v>28</v>
      </c>
      <c r="Y129" s="103">
        <f t="shared" ref="Y129:AC140" si="9">IF($B129&gt;MAX($A$9:$A$104),"",INDEX(Y$9:Y$104,SUMIF($A$9:$A$104,$B129,$C$9:$C$104),1,1))</f>
        <v>28</v>
      </c>
      <c r="Z129" s="103">
        <f t="shared" si="9"/>
        <v>4</v>
      </c>
      <c r="AA129" s="103">
        <f t="shared" si="9"/>
        <v>2</v>
      </c>
      <c r="AB129" s="103">
        <f t="shared" si="9"/>
        <v>2</v>
      </c>
      <c r="AC129" s="103" t="str">
        <f t="shared" si="9"/>
        <v>Oblig.</v>
      </c>
    </row>
    <row r="130" spans="2:29" x14ac:dyDescent="0.2">
      <c r="B130" s="102">
        <f t="shared" si="6"/>
        <v>22</v>
      </c>
      <c r="C130" s="102"/>
      <c r="D130" s="103">
        <f t="shared" si="5"/>
        <v>3</v>
      </c>
      <c r="E130" s="103">
        <f t="shared" si="5"/>
        <v>6</v>
      </c>
      <c r="F130" s="102" t="str">
        <f t="shared" si="5"/>
        <v>Optional independent 4</v>
      </c>
      <c r="G130" s="103" t="str">
        <f t="shared" si="5"/>
        <v>Opt.Ind.4.1-Machine Tools (*)</v>
      </c>
      <c r="H130" s="103" t="str">
        <f t="shared" si="5"/>
        <v>Opt.Ind.4.2- Manufacturing  systems</v>
      </c>
      <c r="I130" s="103" t="str">
        <f t="shared" si="5"/>
        <v>Conf.</v>
      </c>
      <c r="J130" s="103" t="str">
        <f t="shared" si="5"/>
        <v>dr.ing.</v>
      </c>
      <c r="K130" s="103" t="str">
        <f t="shared" si="5"/>
        <v>SOSDEAN Danut</v>
      </c>
      <c r="L130" s="103" t="str">
        <f t="shared" si="5"/>
        <v>S.L.</v>
      </c>
      <c r="M130" s="103" t="str">
        <f t="shared" si="5"/>
        <v>dr.ing.</v>
      </c>
      <c r="N130" s="103" t="str">
        <f t="shared" si="5"/>
        <v>DUME Adrian</v>
      </c>
      <c r="O130" s="103" t="str">
        <f t="shared" si="5"/>
        <v>E</v>
      </c>
      <c r="P130" s="103">
        <f t="shared" si="5"/>
        <v>4</v>
      </c>
      <c r="Q130" s="103">
        <f t="shared" si="5"/>
        <v>28</v>
      </c>
      <c r="R130" s="103">
        <f t="shared" si="5"/>
        <v>0</v>
      </c>
      <c r="S130" s="103">
        <f t="shared" si="5"/>
        <v>28</v>
      </c>
      <c r="T130" s="103">
        <f t="shared" ref="T130:X140" si="10">IF($B130&gt;MAX($A$9:$A$104),"",INDEX(T$9:T$104,SUMIF($A$9:$A$104,$B130,$C$9:$C$104),1,1))</f>
        <v>0</v>
      </c>
      <c r="U130" s="103">
        <f t="shared" si="10"/>
        <v>56</v>
      </c>
      <c r="V130" s="103" t="str">
        <f t="shared" si="10"/>
        <v>DD</v>
      </c>
      <c r="W130" s="103">
        <f t="shared" si="10"/>
        <v>56</v>
      </c>
      <c r="X130" s="103">
        <f t="shared" si="10"/>
        <v>28</v>
      </c>
      <c r="Y130" s="103">
        <f t="shared" si="9"/>
        <v>28</v>
      </c>
      <c r="Z130" s="103">
        <f t="shared" si="9"/>
        <v>4</v>
      </c>
      <c r="AA130" s="103">
        <f t="shared" si="9"/>
        <v>2</v>
      </c>
      <c r="AB130" s="103">
        <f t="shared" si="9"/>
        <v>2</v>
      </c>
      <c r="AC130" s="103" t="str">
        <f t="shared" si="9"/>
        <v>Opt.</v>
      </c>
    </row>
    <row r="131" spans="2:29" x14ac:dyDescent="0.2">
      <c r="B131" s="102">
        <f t="shared" si="6"/>
        <v>23</v>
      </c>
      <c r="C131" s="102"/>
      <c r="D131" s="103">
        <f t="shared" si="5"/>
        <v>3</v>
      </c>
      <c r="E131" s="103">
        <f t="shared" si="5"/>
        <v>6</v>
      </c>
      <c r="F131" s="102" t="str">
        <f t="shared" si="5"/>
        <v>Professional practical training  100 hours/sem.</v>
      </c>
      <c r="G131" s="103">
        <f t="shared" si="5"/>
        <v>0</v>
      </c>
      <c r="H131" s="103">
        <f t="shared" si="5"/>
        <v>0</v>
      </c>
      <c r="I131" s="103" t="str">
        <f t="shared" si="5"/>
        <v>S.L.</v>
      </c>
      <c r="J131" s="103" t="str">
        <f t="shared" si="5"/>
        <v>dr.ing.</v>
      </c>
      <c r="K131" s="103" t="str">
        <f t="shared" si="5"/>
        <v>BURCA Mircea</v>
      </c>
      <c r="L131" s="103" t="str">
        <f t="shared" si="5"/>
        <v>Asist.</v>
      </c>
      <c r="M131" s="103" t="str">
        <f t="shared" si="5"/>
        <v>dr.ing.</v>
      </c>
      <c r="N131" s="103" t="str">
        <f t="shared" si="5"/>
        <v>STEF Dorian</v>
      </c>
      <c r="O131" s="103" t="str">
        <f t="shared" si="5"/>
        <v>C</v>
      </c>
      <c r="P131" s="103">
        <f t="shared" si="5"/>
        <v>3</v>
      </c>
      <c r="Q131" s="103">
        <f t="shared" si="5"/>
        <v>0</v>
      </c>
      <c r="R131" s="103">
        <f t="shared" si="5"/>
        <v>0</v>
      </c>
      <c r="S131" s="103">
        <f t="shared" si="5"/>
        <v>0</v>
      </c>
      <c r="T131" s="103">
        <f t="shared" si="10"/>
        <v>0</v>
      </c>
      <c r="U131" s="103">
        <f t="shared" si="10"/>
        <v>0</v>
      </c>
      <c r="V131" s="103" t="str">
        <f t="shared" si="10"/>
        <v>DD</v>
      </c>
      <c r="W131" s="103">
        <f t="shared" si="10"/>
        <v>0</v>
      </c>
      <c r="X131" s="103">
        <f t="shared" si="10"/>
        <v>0</v>
      </c>
      <c r="Y131" s="103">
        <f t="shared" si="9"/>
        <v>0</v>
      </c>
      <c r="Z131" s="103">
        <f t="shared" si="9"/>
        <v>0</v>
      </c>
      <c r="AA131" s="103">
        <f t="shared" si="9"/>
        <v>0</v>
      </c>
      <c r="AB131" s="103">
        <f t="shared" si="9"/>
        <v>0</v>
      </c>
      <c r="AC131" s="103" t="str">
        <f t="shared" si="9"/>
        <v>Oblig.</v>
      </c>
    </row>
    <row r="132" spans="2:29" x14ac:dyDescent="0.2">
      <c r="B132" s="102">
        <f t="shared" si="6"/>
        <v>24</v>
      </c>
      <c r="C132" s="102"/>
      <c r="D132" s="103">
        <f t="shared" si="5"/>
        <v>4</v>
      </c>
      <c r="E132" s="103">
        <f t="shared" si="5"/>
        <v>7</v>
      </c>
      <c r="F132" s="102" t="str">
        <f t="shared" si="5"/>
        <v>Optional packed 1</v>
      </c>
      <c r="G132" s="103" t="str">
        <f t="shared" si="5"/>
        <v>Opt.Pac.1.1-Manufacturing devices and maintenance (*)</v>
      </c>
      <c r="H132" s="103" t="str">
        <f t="shared" si="5"/>
        <v>Opt.Pac.1.2- Operational availability of technological systems</v>
      </c>
      <c r="I132" s="103" t="str">
        <f t="shared" si="5"/>
        <v>Conf.</v>
      </c>
      <c r="J132" s="103" t="str">
        <f t="shared" si="5"/>
        <v>dr.ing.</v>
      </c>
      <c r="K132" s="103" t="str">
        <f t="shared" si="5"/>
        <v>PAMINTAS Eugen</v>
      </c>
      <c r="L132" s="103" t="str">
        <f t="shared" si="5"/>
        <v>Asist.</v>
      </c>
      <c r="M132" s="103" t="str">
        <f t="shared" si="5"/>
        <v>dr.ing.</v>
      </c>
      <c r="N132" s="103" t="str">
        <f t="shared" si="5"/>
        <v>BANCIU Felicia</v>
      </c>
      <c r="O132" s="103" t="str">
        <f t="shared" si="5"/>
        <v>D</v>
      </c>
      <c r="P132" s="103">
        <f t="shared" si="5"/>
        <v>5</v>
      </c>
      <c r="Q132" s="103">
        <f t="shared" si="5"/>
        <v>35</v>
      </c>
      <c r="R132" s="103">
        <f t="shared" si="5"/>
        <v>0</v>
      </c>
      <c r="S132" s="103">
        <f t="shared" si="5"/>
        <v>14</v>
      </c>
      <c r="T132" s="103">
        <f t="shared" si="10"/>
        <v>14</v>
      </c>
      <c r="U132" s="103">
        <f t="shared" si="10"/>
        <v>63</v>
      </c>
      <c r="V132" s="103" t="str">
        <f t="shared" si="10"/>
        <v>DD</v>
      </c>
      <c r="W132" s="103">
        <f t="shared" si="10"/>
        <v>63</v>
      </c>
      <c r="X132" s="103">
        <f t="shared" si="10"/>
        <v>35</v>
      </c>
      <c r="Y132" s="103">
        <f t="shared" si="9"/>
        <v>28</v>
      </c>
      <c r="Z132" s="103">
        <f t="shared" si="9"/>
        <v>4.5</v>
      </c>
      <c r="AA132" s="103">
        <f t="shared" si="9"/>
        <v>2.5</v>
      </c>
      <c r="AB132" s="103">
        <f t="shared" si="9"/>
        <v>2</v>
      </c>
      <c r="AC132" s="103" t="str">
        <f t="shared" si="9"/>
        <v>Opt.</v>
      </c>
    </row>
    <row r="133" spans="2:29" x14ac:dyDescent="0.2">
      <c r="B133" s="102">
        <f t="shared" si="6"/>
        <v>25</v>
      </c>
      <c r="C133" s="102"/>
      <c r="D133" s="103">
        <f t="shared" si="5"/>
        <v>4</v>
      </c>
      <c r="E133" s="103">
        <f t="shared" si="5"/>
        <v>7</v>
      </c>
      <c r="F133" s="102" t="str">
        <f t="shared" si="5"/>
        <v>Optional packed 2</v>
      </c>
      <c r="G133" s="103" t="str">
        <f t="shared" si="5"/>
        <v>Opt.Pac.2.1-Cutting tools design and applications  (*)</v>
      </c>
      <c r="H133" s="103" t="str">
        <f t="shared" si="5"/>
        <v>Opt.Pac.2.2-Cutting Tools</v>
      </c>
      <c r="I133" s="103" t="str">
        <f t="shared" si="5"/>
        <v>S.L.</v>
      </c>
      <c r="J133" s="103" t="str">
        <f t="shared" si="5"/>
        <v>dr.ing.</v>
      </c>
      <c r="K133" s="103" t="str">
        <f t="shared" si="5"/>
        <v>COSMA Cristian</v>
      </c>
      <c r="L133" s="103" t="str">
        <f t="shared" si="5"/>
        <v>Asist.</v>
      </c>
      <c r="M133" s="103" t="str">
        <f t="shared" si="5"/>
        <v>dr.ing.</v>
      </c>
      <c r="N133" s="103" t="str">
        <f t="shared" si="5"/>
        <v>STEF Dorian</v>
      </c>
      <c r="O133" s="103" t="str">
        <f t="shared" si="5"/>
        <v>E</v>
      </c>
      <c r="P133" s="103">
        <f t="shared" si="5"/>
        <v>4</v>
      </c>
      <c r="Q133" s="103">
        <f t="shared" si="5"/>
        <v>28</v>
      </c>
      <c r="R133" s="103">
        <f t="shared" si="5"/>
        <v>0</v>
      </c>
      <c r="S133" s="103">
        <f t="shared" si="5"/>
        <v>28</v>
      </c>
      <c r="T133" s="103">
        <f t="shared" si="10"/>
        <v>0</v>
      </c>
      <c r="U133" s="103">
        <f t="shared" si="10"/>
        <v>56</v>
      </c>
      <c r="V133" s="103" t="str">
        <f t="shared" si="10"/>
        <v>DD</v>
      </c>
      <c r="W133" s="103">
        <f t="shared" si="10"/>
        <v>56</v>
      </c>
      <c r="X133" s="103">
        <f t="shared" si="10"/>
        <v>28</v>
      </c>
      <c r="Y133" s="103">
        <f t="shared" si="9"/>
        <v>28</v>
      </c>
      <c r="Z133" s="103">
        <f t="shared" si="9"/>
        <v>4</v>
      </c>
      <c r="AA133" s="103">
        <f t="shared" si="9"/>
        <v>2</v>
      </c>
      <c r="AB133" s="103">
        <f t="shared" si="9"/>
        <v>2</v>
      </c>
      <c r="AC133" s="103" t="str">
        <f t="shared" si="9"/>
        <v>Opt.</v>
      </c>
    </row>
    <row r="134" spans="2:29" x14ac:dyDescent="0.2">
      <c r="B134" s="102" t="str">
        <f t="shared" si="6"/>
        <v/>
      </c>
      <c r="C134" s="102"/>
      <c r="D134" s="103" t="str">
        <f t="shared" si="5"/>
        <v/>
      </c>
      <c r="E134" s="103" t="str">
        <f t="shared" si="5"/>
        <v/>
      </c>
      <c r="F134" s="102" t="str">
        <f t="shared" si="5"/>
        <v/>
      </c>
      <c r="G134" s="103" t="str">
        <f t="shared" si="5"/>
        <v/>
      </c>
      <c r="H134" s="103" t="str">
        <f t="shared" si="5"/>
        <v/>
      </c>
      <c r="I134" s="103" t="str">
        <f t="shared" si="5"/>
        <v/>
      </c>
      <c r="J134" s="103" t="str">
        <f t="shared" ref="J134:S140" si="11">IF($B134&gt;MAX($A$9:$A$104),"",INDEX(J$9:J$104,SUMIF($A$9:$A$104,$B134,$C$9:$C$104),1,1))</f>
        <v/>
      </c>
      <c r="K134" s="103" t="str">
        <f t="shared" si="11"/>
        <v/>
      </c>
      <c r="L134" s="103" t="str">
        <f t="shared" si="11"/>
        <v/>
      </c>
      <c r="M134" s="103" t="str">
        <f t="shared" si="11"/>
        <v/>
      </c>
      <c r="N134" s="103" t="str">
        <f t="shared" si="11"/>
        <v/>
      </c>
      <c r="O134" s="103" t="str">
        <f t="shared" si="11"/>
        <v/>
      </c>
      <c r="P134" s="103" t="str">
        <f t="shared" si="11"/>
        <v/>
      </c>
      <c r="Q134" s="103" t="str">
        <f t="shared" si="11"/>
        <v/>
      </c>
      <c r="R134" s="103" t="str">
        <f t="shared" si="11"/>
        <v/>
      </c>
      <c r="S134" s="103" t="str">
        <f t="shared" si="11"/>
        <v/>
      </c>
      <c r="T134" s="103" t="str">
        <f t="shared" si="10"/>
        <v/>
      </c>
      <c r="U134" s="103" t="str">
        <f t="shared" si="10"/>
        <v/>
      </c>
      <c r="V134" s="103" t="str">
        <f t="shared" si="10"/>
        <v/>
      </c>
      <c r="W134" s="103" t="str">
        <f t="shared" si="10"/>
        <v/>
      </c>
      <c r="X134" s="103" t="str">
        <f t="shared" si="10"/>
        <v/>
      </c>
      <c r="Y134" s="103" t="str">
        <f t="shared" si="9"/>
        <v/>
      </c>
      <c r="Z134" s="103" t="str">
        <f t="shared" si="9"/>
        <v/>
      </c>
      <c r="AA134" s="103" t="str">
        <f t="shared" si="9"/>
        <v/>
      </c>
      <c r="AB134" s="103" t="str">
        <f t="shared" si="9"/>
        <v/>
      </c>
      <c r="AC134" s="103" t="str">
        <f t="shared" si="9"/>
        <v/>
      </c>
    </row>
    <row r="135" spans="2:29" x14ac:dyDescent="0.2">
      <c r="B135" s="102" t="str">
        <f t="shared" si="6"/>
        <v/>
      </c>
      <c r="C135" s="102"/>
      <c r="D135" s="103" t="str">
        <f t="shared" ref="D135:I140" si="12">IF($B135&gt;MAX($A$9:$A$104),"",INDEX(D$9:D$104,SUMIF($A$9:$A$104,$B135,$C$9:$C$104),1,1))</f>
        <v/>
      </c>
      <c r="E135" s="103" t="str">
        <f t="shared" si="12"/>
        <v/>
      </c>
      <c r="F135" s="102" t="str">
        <f t="shared" si="12"/>
        <v/>
      </c>
      <c r="G135" s="103" t="str">
        <f t="shared" si="12"/>
        <v/>
      </c>
      <c r="H135" s="103" t="str">
        <f t="shared" si="12"/>
        <v/>
      </c>
      <c r="I135" s="103" t="str">
        <f t="shared" si="12"/>
        <v/>
      </c>
      <c r="J135" s="103" t="str">
        <f t="shared" si="11"/>
        <v/>
      </c>
      <c r="K135" s="103" t="str">
        <f t="shared" si="11"/>
        <v/>
      </c>
      <c r="L135" s="103" t="str">
        <f t="shared" si="11"/>
        <v/>
      </c>
      <c r="M135" s="103" t="str">
        <f t="shared" si="11"/>
        <v/>
      </c>
      <c r="N135" s="103" t="str">
        <f t="shared" si="11"/>
        <v/>
      </c>
      <c r="O135" s="103" t="str">
        <f t="shared" si="11"/>
        <v/>
      </c>
      <c r="P135" s="103" t="str">
        <f t="shared" si="11"/>
        <v/>
      </c>
      <c r="Q135" s="103" t="str">
        <f t="shared" si="11"/>
        <v/>
      </c>
      <c r="R135" s="103" t="str">
        <f t="shared" si="11"/>
        <v/>
      </c>
      <c r="S135" s="103" t="str">
        <f t="shared" si="11"/>
        <v/>
      </c>
      <c r="T135" s="103" t="str">
        <f t="shared" si="10"/>
        <v/>
      </c>
      <c r="U135" s="103" t="str">
        <f t="shared" si="10"/>
        <v/>
      </c>
      <c r="V135" s="103" t="str">
        <f t="shared" si="10"/>
        <v/>
      </c>
      <c r="W135" s="103" t="str">
        <f t="shared" si="10"/>
        <v/>
      </c>
      <c r="X135" s="103" t="str">
        <f t="shared" si="10"/>
        <v/>
      </c>
      <c r="Y135" s="103" t="str">
        <f t="shared" si="9"/>
        <v/>
      </c>
      <c r="Z135" s="103" t="str">
        <f t="shared" si="9"/>
        <v/>
      </c>
      <c r="AA135" s="103" t="str">
        <f t="shared" si="9"/>
        <v/>
      </c>
      <c r="AB135" s="103" t="str">
        <f t="shared" si="9"/>
        <v/>
      </c>
      <c r="AC135" s="103" t="str">
        <f t="shared" si="9"/>
        <v/>
      </c>
    </row>
    <row r="136" spans="2:29" x14ac:dyDescent="0.2">
      <c r="B136" s="102" t="str">
        <f t="shared" si="6"/>
        <v/>
      </c>
      <c r="C136" s="102"/>
      <c r="D136" s="103" t="str">
        <f t="shared" si="12"/>
        <v/>
      </c>
      <c r="E136" s="103" t="str">
        <f t="shared" si="12"/>
        <v/>
      </c>
      <c r="F136" s="102" t="str">
        <f t="shared" si="12"/>
        <v/>
      </c>
      <c r="G136" s="103" t="str">
        <f t="shared" si="12"/>
        <v/>
      </c>
      <c r="H136" s="103" t="str">
        <f t="shared" si="12"/>
        <v/>
      </c>
      <c r="I136" s="103" t="str">
        <f t="shared" si="12"/>
        <v/>
      </c>
      <c r="J136" s="103" t="str">
        <f t="shared" si="11"/>
        <v/>
      </c>
      <c r="K136" s="103" t="str">
        <f t="shared" si="11"/>
        <v/>
      </c>
      <c r="L136" s="103" t="str">
        <f t="shared" si="11"/>
        <v/>
      </c>
      <c r="M136" s="103" t="str">
        <f t="shared" si="11"/>
        <v/>
      </c>
      <c r="N136" s="103" t="str">
        <f t="shared" si="11"/>
        <v/>
      </c>
      <c r="O136" s="103" t="str">
        <f t="shared" si="11"/>
        <v/>
      </c>
      <c r="P136" s="103" t="str">
        <f t="shared" si="11"/>
        <v/>
      </c>
      <c r="Q136" s="103" t="str">
        <f t="shared" si="11"/>
        <v/>
      </c>
      <c r="R136" s="103" t="str">
        <f t="shared" si="11"/>
        <v/>
      </c>
      <c r="S136" s="103" t="str">
        <f t="shared" si="11"/>
        <v/>
      </c>
      <c r="T136" s="103" t="str">
        <f t="shared" si="10"/>
        <v/>
      </c>
      <c r="U136" s="103" t="str">
        <f t="shared" si="10"/>
        <v/>
      </c>
      <c r="V136" s="103" t="str">
        <f t="shared" si="10"/>
        <v/>
      </c>
      <c r="W136" s="103" t="str">
        <f t="shared" si="10"/>
        <v/>
      </c>
      <c r="X136" s="103" t="str">
        <f t="shared" si="10"/>
        <v/>
      </c>
      <c r="Y136" s="103" t="str">
        <f t="shared" si="9"/>
        <v/>
      </c>
      <c r="Z136" s="103" t="str">
        <f t="shared" si="9"/>
        <v/>
      </c>
      <c r="AA136" s="103" t="str">
        <f t="shared" si="9"/>
        <v/>
      </c>
      <c r="AB136" s="103" t="str">
        <f t="shared" si="9"/>
        <v/>
      </c>
      <c r="AC136" s="103" t="str">
        <f t="shared" si="9"/>
        <v/>
      </c>
    </row>
    <row r="137" spans="2:29" x14ac:dyDescent="0.2">
      <c r="B137" s="102" t="str">
        <f t="shared" si="6"/>
        <v/>
      </c>
      <c r="C137" s="102"/>
      <c r="D137" s="103" t="str">
        <f t="shared" si="12"/>
        <v/>
      </c>
      <c r="E137" s="103" t="str">
        <f t="shared" si="12"/>
        <v/>
      </c>
      <c r="F137" s="102" t="str">
        <f t="shared" si="12"/>
        <v/>
      </c>
      <c r="G137" s="103" t="str">
        <f t="shared" si="12"/>
        <v/>
      </c>
      <c r="H137" s="103" t="str">
        <f t="shared" si="12"/>
        <v/>
      </c>
      <c r="I137" s="103" t="str">
        <f t="shared" si="12"/>
        <v/>
      </c>
      <c r="J137" s="103" t="str">
        <f t="shared" si="11"/>
        <v/>
      </c>
      <c r="K137" s="103" t="str">
        <f t="shared" si="11"/>
        <v/>
      </c>
      <c r="L137" s="103" t="str">
        <f t="shared" si="11"/>
        <v/>
      </c>
      <c r="M137" s="103" t="str">
        <f t="shared" si="11"/>
        <v/>
      </c>
      <c r="N137" s="103" t="str">
        <f t="shared" si="11"/>
        <v/>
      </c>
      <c r="O137" s="103" t="str">
        <f t="shared" si="11"/>
        <v/>
      </c>
      <c r="P137" s="103" t="str">
        <f t="shared" si="11"/>
        <v/>
      </c>
      <c r="Q137" s="103" t="str">
        <f t="shared" si="11"/>
        <v/>
      </c>
      <c r="R137" s="103" t="str">
        <f t="shared" si="11"/>
        <v/>
      </c>
      <c r="S137" s="103" t="str">
        <f t="shared" si="11"/>
        <v/>
      </c>
      <c r="T137" s="103" t="str">
        <f t="shared" si="10"/>
        <v/>
      </c>
      <c r="U137" s="103" t="str">
        <f t="shared" si="10"/>
        <v/>
      </c>
      <c r="V137" s="103" t="str">
        <f t="shared" si="10"/>
        <v/>
      </c>
      <c r="W137" s="103" t="str">
        <f t="shared" si="10"/>
        <v/>
      </c>
      <c r="X137" s="103" t="str">
        <f t="shared" si="10"/>
        <v/>
      </c>
      <c r="Y137" s="103" t="str">
        <f t="shared" si="9"/>
        <v/>
      </c>
      <c r="Z137" s="103" t="str">
        <f t="shared" si="9"/>
        <v/>
      </c>
      <c r="AA137" s="103" t="str">
        <f t="shared" si="9"/>
        <v/>
      </c>
      <c r="AB137" s="103" t="str">
        <f t="shared" si="9"/>
        <v/>
      </c>
      <c r="AC137" s="103" t="str">
        <f t="shared" si="9"/>
        <v/>
      </c>
    </row>
    <row r="138" spans="2:29" x14ac:dyDescent="0.2">
      <c r="B138" s="102" t="str">
        <f t="shared" si="6"/>
        <v/>
      </c>
      <c r="C138" s="102"/>
      <c r="D138" s="103" t="str">
        <f t="shared" si="12"/>
        <v/>
      </c>
      <c r="E138" s="103" t="str">
        <f t="shared" si="12"/>
        <v/>
      </c>
      <c r="F138" s="102" t="str">
        <f t="shared" si="12"/>
        <v/>
      </c>
      <c r="G138" s="103" t="str">
        <f t="shared" si="12"/>
        <v/>
      </c>
      <c r="H138" s="103" t="str">
        <f t="shared" si="12"/>
        <v/>
      </c>
      <c r="I138" s="103" t="str">
        <f t="shared" si="12"/>
        <v/>
      </c>
      <c r="J138" s="103" t="str">
        <f t="shared" si="11"/>
        <v/>
      </c>
      <c r="K138" s="103" t="str">
        <f t="shared" si="11"/>
        <v/>
      </c>
      <c r="L138" s="103" t="str">
        <f t="shared" si="11"/>
        <v/>
      </c>
      <c r="M138" s="103" t="str">
        <f t="shared" si="11"/>
        <v/>
      </c>
      <c r="N138" s="103" t="str">
        <f t="shared" si="11"/>
        <v/>
      </c>
      <c r="O138" s="103" t="str">
        <f t="shared" si="11"/>
        <v/>
      </c>
      <c r="P138" s="103" t="str">
        <f t="shared" si="11"/>
        <v/>
      </c>
      <c r="Q138" s="103" t="str">
        <f t="shared" si="11"/>
        <v/>
      </c>
      <c r="R138" s="103" t="str">
        <f t="shared" si="11"/>
        <v/>
      </c>
      <c r="S138" s="103" t="str">
        <f t="shared" si="11"/>
        <v/>
      </c>
      <c r="T138" s="103" t="str">
        <f t="shared" si="10"/>
        <v/>
      </c>
      <c r="U138" s="103" t="str">
        <f t="shared" si="10"/>
        <v/>
      </c>
      <c r="V138" s="103" t="str">
        <f t="shared" si="10"/>
        <v/>
      </c>
      <c r="W138" s="103" t="str">
        <f t="shared" si="10"/>
        <v/>
      </c>
      <c r="X138" s="103" t="str">
        <f t="shared" si="10"/>
        <v/>
      </c>
      <c r="Y138" s="103" t="str">
        <f t="shared" si="9"/>
        <v/>
      </c>
      <c r="Z138" s="103" t="str">
        <f t="shared" si="9"/>
        <v/>
      </c>
      <c r="AA138" s="103" t="str">
        <f t="shared" si="9"/>
        <v/>
      </c>
      <c r="AB138" s="103" t="str">
        <f t="shared" si="9"/>
        <v/>
      </c>
      <c r="AC138" s="103" t="str">
        <f t="shared" si="9"/>
        <v/>
      </c>
    </row>
    <row r="139" spans="2:29" x14ac:dyDescent="0.2">
      <c r="B139" s="102" t="str">
        <f t="shared" si="6"/>
        <v/>
      </c>
      <c r="C139" s="102"/>
      <c r="D139" s="103" t="str">
        <f t="shared" si="12"/>
        <v/>
      </c>
      <c r="E139" s="103" t="str">
        <f t="shared" si="12"/>
        <v/>
      </c>
      <c r="F139" s="102" t="str">
        <f t="shared" si="12"/>
        <v/>
      </c>
      <c r="G139" s="103" t="str">
        <f t="shared" si="12"/>
        <v/>
      </c>
      <c r="H139" s="103" t="str">
        <f t="shared" si="12"/>
        <v/>
      </c>
      <c r="I139" s="103" t="str">
        <f t="shared" si="12"/>
        <v/>
      </c>
      <c r="J139" s="103" t="str">
        <f t="shared" si="11"/>
        <v/>
      </c>
      <c r="K139" s="103" t="str">
        <f t="shared" si="11"/>
        <v/>
      </c>
      <c r="L139" s="103" t="str">
        <f t="shared" si="11"/>
        <v/>
      </c>
      <c r="M139" s="103" t="str">
        <f t="shared" si="11"/>
        <v/>
      </c>
      <c r="N139" s="103" t="str">
        <f t="shared" si="11"/>
        <v/>
      </c>
      <c r="O139" s="103" t="str">
        <f t="shared" si="11"/>
        <v/>
      </c>
      <c r="P139" s="103" t="str">
        <f t="shared" si="11"/>
        <v/>
      </c>
      <c r="Q139" s="103" t="str">
        <f t="shared" si="11"/>
        <v/>
      </c>
      <c r="R139" s="103" t="str">
        <f t="shared" si="11"/>
        <v/>
      </c>
      <c r="S139" s="103" t="str">
        <f t="shared" si="11"/>
        <v/>
      </c>
      <c r="T139" s="103" t="str">
        <f t="shared" si="10"/>
        <v/>
      </c>
      <c r="U139" s="103" t="str">
        <f t="shared" si="10"/>
        <v/>
      </c>
      <c r="V139" s="103" t="str">
        <f t="shared" si="10"/>
        <v/>
      </c>
      <c r="W139" s="103" t="str">
        <f t="shared" si="10"/>
        <v/>
      </c>
      <c r="X139" s="103" t="str">
        <f t="shared" si="10"/>
        <v/>
      </c>
      <c r="Y139" s="103" t="str">
        <f t="shared" si="9"/>
        <v/>
      </c>
      <c r="Z139" s="103" t="str">
        <f t="shared" si="9"/>
        <v/>
      </c>
      <c r="AA139" s="103" t="str">
        <f t="shared" si="9"/>
        <v/>
      </c>
      <c r="AB139" s="103" t="str">
        <f t="shared" si="9"/>
        <v/>
      </c>
      <c r="AC139" s="103" t="str">
        <f t="shared" si="9"/>
        <v/>
      </c>
    </row>
    <row r="140" spans="2:29" x14ac:dyDescent="0.2">
      <c r="B140" s="102" t="str">
        <f t="shared" si="6"/>
        <v/>
      </c>
      <c r="C140" s="102"/>
      <c r="D140" s="103" t="str">
        <f t="shared" si="12"/>
        <v/>
      </c>
      <c r="E140" s="103" t="str">
        <f t="shared" si="12"/>
        <v/>
      </c>
      <c r="F140" s="102" t="str">
        <f t="shared" si="12"/>
        <v/>
      </c>
      <c r="G140" s="103" t="str">
        <f t="shared" si="12"/>
        <v/>
      </c>
      <c r="H140" s="103" t="str">
        <f t="shared" si="12"/>
        <v/>
      </c>
      <c r="I140" s="103" t="str">
        <f t="shared" si="12"/>
        <v/>
      </c>
      <c r="J140" s="103" t="str">
        <f t="shared" si="11"/>
        <v/>
      </c>
      <c r="K140" s="103" t="str">
        <f t="shared" si="11"/>
        <v/>
      </c>
      <c r="L140" s="103" t="str">
        <f t="shared" si="11"/>
        <v/>
      </c>
      <c r="M140" s="103" t="str">
        <f t="shared" si="11"/>
        <v/>
      </c>
      <c r="N140" s="103" t="str">
        <f t="shared" si="11"/>
        <v/>
      </c>
      <c r="O140" s="103" t="str">
        <f t="shared" si="11"/>
        <v/>
      </c>
      <c r="P140" s="103" t="str">
        <f t="shared" si="11"/>
        <v/>
      </c>
      <c r="Q140" s="103" t="str">
        <f t="shared" si="11"/>
        <v/>
      </c>
      <c r="R140" s="103" t="str">
        <f t="shared" si="11"/>
        <v/>
      </c>
      <c r="S140" s="103" t="str">
        <f t="shared" si="11"/>
        <v/>
      </c>
      <c r="T140" s="103" t="str">
        <f t="shared" si="10"/>
        <v/>
      </c>
      <c r="U140" s="103" t="str">
        <f t="shared" si="10"/>
        <v/>
      </c>
      <c r="V140" s="103" t="str">
        <f t="shared" si="10"/>
        <v/>
      </c>
      <c r="W140" s="103" t="str">
        <f t="shared" si="10"/>
        <v/>
      </c>
      <c r="X140" s="103" t="str">
        <f t="shared" si="10"/>
        <v/>
      </c>
      <c r="Y140" s="103" t="str">
        <f t="shared" si="9"/>
        <v/>
      </c>
      <c r="Z140" s="103" t="str">
        <f t="shared" si="9"/>
        <v/>
      </c>
      <c r="AA140" s="103" t="str">
        <f t="shared" si="9"/>
        <v/>
      </c>
      <c r="AB140" s="103" t="str">
        <f t="shared" si="9"/>
        <v/>
      </c>
      <c r="AC140" s="103" t="str">
        <f t="shared" si="9"/>
        <v/>
      </c>
    </row>
  </sheetData>
  <mergeCells count="4">
    <mergeCell ref="I7:K7"/>
    <mergeCell ref="L7:N7"/>
    <mergeCell ref="I107:K107"/>
    <mergeCell ref="L107:N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topLeftCell="A4" workbookViewId="0">
      <selection activeCell="A2" sqref="A2"/>
    </sheetView>
  </sheetViews>
  <sheetFormatPr defaultRowHeight="12.75" x14ac:dyDescent="0.2"/>
  <cols>
    <col min="1" max="1" width="5.28515625" style="93" customWidth="1"/>
    <col min="2" max="2" width="5.7109375" style="93" customWidth="1"/>
    <col min="3" max="3" width="5" style="93" customWidth="1"/>
    <col min="4" max="4" width="5.28515625" style="93" customWidth="1"/>
    <col min="5" max="5" width="4.85546875" style="93" customWidth="1"/>
    <col min="6" max="6" width="28.7109375" style="93" customWidth="1"/>
    <col min="7" max="7" width="29.7109375" style="100" customWidth="1"/>
    <col min="8" max="8" width="28.85546875" style="100" customWidth="1"/>
    <col min="9" max="9" width="6.42578125" style="100" customWidth="1"/>
    <col min="10" max="10" width="7.42578125" style="100" customWidth="1"/>
    <col min="11" max="11" width="20.7109375" style="100" customWidth="1"/>
    <col min="12" max="12" width="7.140625" style="100" customWidth="1"/>
    <col min="13" max="13" width="7.7109375" style="100" customWidth="1"/>
    <col min="14" max="14" width="18.140625" style="100" customWidth="1"/>
    <col min="15" max="15" width="9" style="94" customWidth="1"/>
    <col min="16" max="29" width="9.140625" style="94"/>
    <col min="30" max="16384" width="9.140625" style="93"/>
  </cols>
  <sheetData>
    <row r="1" spans="1:29" x14ac:dyDescent="0.2">
      <c r="A1" s="106" t="s">
        <v>49</v>
      </c>
      <c r="B1" s="94"/>
      <c r="D1" s="94"/>
      <c r="E1" s="94"/>
    </row>
    <row r="2" spans="1:29" x14ac:dyDescent="0.2">
      <c r="A2" s="94"/>
      <c r="B2" s="94"/>
      <c r="D2" s="94"/>
      <c r="E2" s="94"/>
    </row>
    <row r="3" spans="1:29" x14ac:dyDescent="0.2">
      <c r="A3" s="94"/>
      <c r="B3" s="94"/>
      <c r="D3" s="94"/>
      <c r="E3" s="94"/>
    </row>
    <row r="4" spans="1:29" x14ac:dyDescent="0.2">
      <c r="A4" s="94"/>
      <c r="B4" s="94"/>
      <c r="D4" s="94"/>
      <c r="E4" s="94"/>
    </row>
    <row r="5" spans="1:29" x14ac:dyDescent="0.2">
      <c r="A5" s="94"/>
      <c r="B5" s="94"/>
      <c r="D5" s="94"/>
      <c r="E5" s="94"/>
    </row>
    <row r="6" spans="1:29" x14ac:dyDescent="0.2">
      <c r="A6" s="94"/>
      <c r="B6" s="94"/>
      <c r="D6" s="94"/>
      <c r="E6" s="94"/>
    </row>
    <row r="7" spans="1:29" hidden="1" x14ac:dyDescent="0.2">
      <c r="A7" s="94"/>
      <c r="B7" s="94"/>
      <c r="D7" s="94"/>
      <c r="E7" s="94"/>
      <c r="I7" s="280" t="s">
        <v>211</v>
      </c>
      <c r="J7" s="281"/>
      <c r="K7" s="281"/>
      <c r="L7" s="280" t="s">
        <v>212</v>
      </c>
      <c r="M7" s="281"/>
      <c r="N7" s="281"/>
    </row>
    <row r="8" spans="1:29" s="98" customFormat="1" hidden="1" x14ac:dyDescent="0.2">
      <c r="A8" s="89" t="s">
        <v>296</v>
      </c>
      <c r="B8" s="89" t="s">
        <v>296</v>
      </c>
      <c r="C8" s="89"/>
      <c r="D8" s="89" t="s">
        <v>213</v>
      </c>
      <c r="E8" s="89" t="s">
        <v>214</v>
      </c>
      <c r="F8" s="112" t="s">
        <v>215</v>
      </c>
      <c r="G8" s="101" t="s">
        <v>216</v>
      </c>
      <c r="H8" s="101" t="s">
        <v>217</v>
      </c>
      <c r="I8" s="101" t="s">
        <v>218</v>
      </c>
      <c r="J8" s="101" t="s">
        <v>219</v>
      </c>
      <c r="K8" s="101" t="s">
        <v>220</v>
      </c>
      <c r="L8" s="101" t="s">
        <v>218</v>
      </c>
      <c r="M8" s="101" t="s">
        <v>219</v>
      </c>
      <c r="N8" s="101" t="s">
        <v>220</v>
      </c>
      <c r="O8" s="89" t="s">
        <v>222</v>
      </c>
      <c r="P8" s="89" t="s">
        <v>223</v>
      </c>
      <c r="Q8" s="89" t="s">
        <v>68</v>
      </c>
      <c r="R8" s="89" t="s">
        <v>224</v>
      </c>
      <c r="S8" s="89" t="s">
        <v>15</v>
      </c>
      <c r="T8" s="89" t="s">
        <v>225</v>
      </c>
      <c r="U8" s="89" t="s">
        <v>226</v>
      </c>
      <c r="V8" s="89" t="s">
        <v>227</v>
      </c>
      <c r="W8" s="90" t="s">
        <v>228</v>
      </c>
      <c r="X8" s="90" t="s">
        <v>68</v>
      </c>
      <c r="Y8" s="90" t="s">
        <v>229</v>
      </c>
      <c r="Z8" s="91" t="s">
        <v>228</v>
      </c>
      <c r="AA8" s="91" t="s">
        <v>68</v>
      </c>
      <c r="AB8" s="91" t="s">
        <v>229</v>
      </c>
      <c r="AC8" s="89" t="s">
        <v>230</v>
      </c>
    </row>
    <row r="9" spans="1:29" hidden="1" x14ac:dyDescent="0.2">
      <c r="A9" s="93">
        <f>IF(B9=1,1,0)</f>
        <v>0</v>
      </c>
      <c r="B9" s="93">
        <f>IF(D9="",0,1)</f>
        <v>0</v>
      </c>
      <c r="C9" s="93">
        <v>1</v>
      </c>
      <c r="D9" s="93" t="str">
        <f>IF(Centralizator!$U9=$A$1,Centralizator!A9,"")</f>
        <v/>
      </c>
      <c r="E9" s="93" t="str">
        <f>IF(Centralizator!$U9=$A$1,Centralizator!B9,"")</f>
        <v/>
      </c>
      <c r="F9" s="93" t="str">
        <f>IF(Centralizator!$U9=$A$1,Centralizator!C9,"")</f>
        <v/>
      </c>
      <c r="G9" s="100" t="str">
        <f>IF(Centralizator!$U9=$A$1,Centralizator!D9,"")</f>
        <v/>
      </c>
      <c r="H9" s="100" t="str">
        <f>IF(Centralizator!$U9=$A$1,Centralizator!E9,"")</f>
        <v/>
      </c>
      <c r="I9" s="100" t="str">
        <f>IF(Centralizator!$U9=$A$1,Centralizator!F9,"")</f>
        <v/>
      </c>
      <c r="J9" s="100" t="str">
        <f>IF(Centralizator!$U9=$A$1,Centralizator!G9,"")</f>
        <v/>
      </c>
      <c r="K9" s="100" t="str">
        <f>IF(Centralizator!$U9=$A$1,Centralizator!H9,"")</f>
        <v/>
      </c>
      <c r="L9" s="100" t="str">
        <f>IF(Centralizator!$U9=$A$1,Centralizator!J9,"")</f>
        <v/>
      </c>
      <c r="M9" s="100" t="str">
        <f>IF(Centralizator!$U9=$A$1,Centralizator!K9,"")</f>
        <v/>
      </c>
      <c r="N9" s="100" t="str">
        <f>IF(Centralizator!$U9=$A$1,Centralizator!L9,"")</f>
        <v/>
      </c>
      <c r="O9" s="94" t="str">
        <f>IF(Centralizator!$U9=$A$1,Centralizator!N9,"")</f>
        <v/>
      </c>
      <c r="P9" s="94" t="str">
        <f>IF(Centralizator!$U9=$A$1,Centralizator!O9,"")</f>
        <v/>
      </c>
      <c r="Q9" s="94" t="str">
        <f>IF(Centralizator!$U9=$A$1,Centralizator!P9,"")</f>
        <v/>
      </c>
      <c r="R9" s="94" t="str">
        <f>IF(Centralizator!$U9=$A$1,Centralizator!Q9,"")</f>
        <v/>
      </c>
      <c r="S9" s="94" t="str">
        <f>IF(Centralizator!$U9=$A$1,Centralizator!R9,"")</f>
        <v/>
      </c>
      <c r="T9" s="94" t="str">
        <f>IF(Centralizator!$U9=$A$1,Centralizator!S9,"")</f>
        <v/>
      </c>
      <c r="U9" s="94" t="str">
        <f>IF(Centralizator!$U9=$A$1,Centralizator!T9,"")</f>
        <v/>
      </c>
      <c r="V9" s="94" t="str">
        <f>IF(Centralizator!$U9=$A$1,Centralizator!U9,"")</f>
        <v/>
      </c>
      <c r="W9" s="94" t="str">
        <f>IF(Centralizator!$U9=$A$1,Centralizator!V9,"")</f>
        <v/>
      </c>
      <c r="X9" s="94" t="str">
        <f>IF(Centralizator!$U9=$A$1,Centralizator!W9,"")</f>
        <v/>
      </c>
      <c r="Y9" s="94" t="str">
        <f>IF(Centralizator!$U9=$A$1,Centralizator!X9,"")</f>
        <v/>
      </c>
      <c r="Z9" s="94" t="str">
        <f>IF(Centralizator!$U9=$A$1,Centralizator!Y9,"")</f>
        <v/>
      </c>
      <c r="AA9" s="94" t="str">
        <f>IF(Centralizator!$U9=$A$1,Centralizator!Z9,"")</f>
        <v/>
      </c>
      <c r="AB9" s="94" t="str">
        <f>IF(Centralizator!$U9=$A$1,Centralizator!AA9,"")</f>
        <v/>
      </c>
      <c r="AC9" s="94" t="str">
        <f>IF(Centralizator!$U9=$A$1,Centralizator!AB9,"")</f>
        <v/>
      </c>
    </row>
    <row r="10" spans="1:29" hidden="1" x14ac:dyDescent="0.2">
      <c r="A10" s="93" t="str">
        <f>IF(B10=B9+1,B10,"")</f>
        <v/>
      </c>
      <c r="B10" s="93">
        <f>IF(D10="",B9,B9+1)</f>
        <v>0</v>
      </c>
      <c r="C10" s="93">
        <v>2</v>
      </c>
      <c r="D10" s="93" t="str">
        <f>IF(Centralizator!$U10=$A$1,Centralizator!A10,"")</f>
        <v/>
      </c>
      <c r="E10" s="93" t="str">
        <f>IF(Centralizator!$U10=$A$1,Centralizator!B10,"")</f>
        <v/>
      </c>
      <c r="F10" s="93" t="str">
        <f>IF(Centralizator!$U10=$A$1,Centralizator!C10,"")</f>
        <v/>
      </c>
      <c r="G10" s="100" t="str">
        <f>IF(Centralizator!$U10=$A$1,Centralizator!D10,"")</f>
        <v/>
      </c>
      <c r="H10" s="100" t="str">
        <f>IF(Centralizator!$U10=$A$1,Centralizator!E10,"")</f>
        <v/>
      </c>
      <c r="I10" s="100" t="str">
        <f>IF(Centralizator!$U10=$A$1,Centralizator!F10,"")</f>
        <v/>
      </c>
      <c r="J10" s="100" t="str">
        <f>IF(Centralizator!$U10=$A$1,Centralizator!G10,"")</f>
        <v/>
      </c>
      <c r="K10" s="100" t="str">
        <f>IF(Centralizator!$U10=$A$1,Centralizator!H10,"")</f>
        <v/>
      </c>
      <c r="L10" s="100" t="str">
        <f>IF(Centralizator!$U10=$A$1,Centralizator!J10,"")</f>
        <v/>
      </c>
      <c r="M10" s="100" t="str">
        <f>IF(Centralizator!$U10=$A$1,Centralizator!K10,"")</f>
        <v/>
      </c>
      <c r="N10" s="100" t="str">
        <f>IF(Centralizator!$U10=$A$1,Centralizator!L10,"")</f>
        <v/>
      </c>
      <c r="O10" s="94" t="str">
        <f>IF(Centralizator!$U10=$A$1,Centralizator!N10,"")</f>
        <v/>
      </c>
      <c r="P10" s="94" t="str">
        <f>IF(Centralizator!$U10=$A$1,Centralizator!O10,"")</f>
        <v/>
      </c>
      <c r="Q10" s="94" t="str">
        <f>IF(Centralizator!$U10=$A$1,Centralizator!P10,"")</f>
        <v/>
      </c>
      <c r="R10" s="94" t="str">
        <f>IF(Centralizator!$U10=$A$1,Centralizator!Q10,"")</f>
        <v/>
      </c>
      <c r="S10" s="94" t="str">
        <f>IF(Centralizator!$U10=$A$1,Centralizator!R10,"")</f>
        <v/>
      </c>
      <c r="T10" s="94" t="str">
        <f>IF(Centralizator!$U10=$A$1,Centralizator!S10,"")</f>
        <v/>
      </c>
      <c r="U10" s="94" t="str">
        <f>IF(Centralizator!$U10=$A$1,Centralizator!T10,"")</f>
        <v/>
      </c>
      <c r="V10" s="94" t="str">
        <f>IF(Centralizator!$U10=$A$1,Centralizator!U10,"")</f>
        <v/>
      </c>
      <c r="W10" s="94" t="str">
        <f>IF(Centralizator!$U10=$A$1,Centralizator!V10,"")</f>
        <v/>
      </c>
      <c r="X10" s="94" t="str">
        <f>IF(Centralizator!$U10=$A$1,Centralizator!W10,"")</f>
        <v/>
      </c>
      <c r="Y10" s="94" t="str">
        <f>IF(Centralizator!$U10=$A$1,Centralizator!X10,"")</f>
        <v/>
      </c>
      <c r="Z10" s="94" t="str">
        <f>IF(Centralizator!$U10=$A$1,Centralizator!Y10,"")</f>
        <v/>
      </c>
      <c r="AA10" s="94" t="str">
        <f>IF(Centralizator!$U10=$A$1,Centralizator!Z10,"")</f>
        <v/>
      </c>
      <c r="AB10" s="94" t="str">
        <f>IF(Centralizator!$U10=$A$1,Centralizator!AA10,"")</f>
        <v/>
      </c>
      <c r="AC10" s="94" t="str">
        <f>IF(Centralizator!$U10=$A$1,Centralizator!AB10,"")</f>
        <v/>
      </c>
    </row>
    <row r="11" spans="1:29" hidden="1" x14ac:dyDescent="0.2">
      <c r="A11" s="93" t="str">
        <f t="shared" ref="A11:A74" si="0">IF(B11=B10+1,B11,"")</f>
        <v/>
      </c>
      <c r="B11" s="93">
        <f t="shared" ref="B11:B74" si="1">IF(D11="",B10,B10+1)</f>
        <v>0</v>
      </c>
      <c r="C11" s="93">
        <v>3</v>
      </c>
      <c r="D11" s="93" t="str">
        <f>IF(Centralizator!$U11=$A$1,Centralizator!A11,"")</f>
        <v/>
      </c>
      <c r="E11" s="93" t="str">
        <f>IF(Centralizator!$U11=$A$1,Centralizator!B11,"")</f>
        <v/>
      </c>
      <c r="F11" s="93" t="str">
        <f>IF(Centralizator!$U11=$A$1,Centralizator!C11,"")</f>
        <v/>
      </c>
      <c r="G11" s="100" t="str">
        <f>IF(Centralizator!$U11=$A$1,Centralizator!D11,"")</f>
        <v/>
      </c>
      <c r="H11" s="100" t="str">
        <f>IF(Centralizator!$U11=$A$1,Centralizator!E11,"")</f>
        <v/>
      </c>
      <c r="I11" s="100" t="str">
        <f>IF(Centralizator!$U11=$A$1,Centralizator!F11,"")</f>
        <v/>
      </c>
      <c r="J11" s="100" t="str">
        <f>IF(Centralizator!$U11=$A$1,Centralizator!G11,"")</f>
        <v/>
      </c>
      <c r="K11" s="100" t="str">
        <f>IF(Centralizator!$U11=$A$1,Centralizator!H11,"")</f>
        <v/>
      </c>
      <c r="L11" s="100" t="str">
        <f>IF(Centralizator!$U11=$A$1,Centralizator!J11,"")</f>
        <v/>
      </c>
      <c r="M11" s="100" t="str">
        <f>IF(Centralizator!$U11=$A$1,Centralizator!K11,"")</f>
        <v/>
      </c>
      <c r="N11" s="100" t="str">
        <f>IF(Centralizator!$U11=$A$1,Centralizator!L11,"")</f>
        <v/>
      </c>
      <c r="O11" s="94" t="str">
        <f>IF(Centralizator!$U11=$A$1,Centralizator!N11,"")</f>
        <v/>
      </c>
      <c r="P11" s="94" t="str">
        <f>IF(Centralizator!$U11=$A$1,Centralizator!O11,"")</f>
        <v/>
      </c>
      <c r="Q11" s="94" t="str">
        <f>IF(Centralizator!$U11=$A$1,Centralizator!P11,"")</f>
        <v/>
      </c>
      <c r="R11" s="94" t="str">
        <f>IF(Centralizator!$U11=$A$1,Centralizator!Q11,"")</f>
        <v/>
      </c>
      <c r="S11" s="94" t="str">
        <f>IF(Centralizator!$U11=$A$1,Centralizator!R11,"")</f>
        <v/>
      </c>
      <c r="T11" s="94" t="str">
        <f>IF(Centralizator!$U11=$A$1,Centralizator!S11,"")</f>
        <v/>
      </c>
      <c r="U11" s="94" t="str">
        <f>IF(Centralizator!$U11=$A$1,Centralizator!T11,"")</f>
        <v/>
      </c>
      <c r="V11" s="94" t="str">
        <f>IF(Centralizator!$U11=$A$1,Centralizator!U11,"")</f>
        <v/>
      </c>
      <c r="W11" s="94" t="str">
        <f>IF(Centralizator!$U11=$A$1,Centralizator!V11,"")</f>
        <v/>
      </c>
      <c r="X11" s="94" t="str">
        <f>IF(Centralizator!$U11=$A$1,Centralizator!W11,"")</f>
        <v/>
      </c>
      <c r="Y11" s="94" t="str">
        <f>IF(Centralizator!$U11=$A$1,Centralizator!X11,"")</f>
        <v/>
      </c>
      <c r="Z11" s="94" t="str">
        <f>IF(Centralizator!$U11=$A$1,Centralizator!Y11,"")</f>
        <v/>
      </c>
      <c r="AA11" s="94" t="str">
        <f>IF(Centralizator!$U11=$A$1,Centralizator!Z11,"")</f>
        <v/>
      </c>
      <c r="AB11" s="94" t="str">
        <f>IF(Centralizator!$U11=$A$1,Centralizator!AA11,"")</f>
        <v/>
      </c>
      <c r="AC11" s="94" t="str">
        <f>IF(Centralizator!$U11=$A$1,Centralizator!AB11,"")</f>
        <v/>
      </c>
    </row>
    <row r="12" spans="1:29" hidden="1" x14ac:dyDescent="0.2">
      <c r="A12" s="93" t="str">
        <f t="shared" si="0"/>
        <v/>
      </c>
      <c r="B12" s="93">
        <f t="shared" si="1"/>
        <v>0</v>
      </c>
      <c r="C12" s="93">
        <v>4</v>
      </c>
      <c r="D12" s="93" t="str">
        <f>IF(Centralizator!$U12=$A$1,Centralizator!A12,"")</f>
        <v/>
      </c>
      <c r="E12" s="93" t="str">
        <f>IF(Centralizator!$U12=$A$1,Centralizator!B12,"")</f>
        <v/>
      </c>
      <c r="F12" s="93" t="str">
        <f>IF(Centralizator!$U12=$A$1,Centralizator!C12,"")</f>
        <v/>
      </c>
      <c r="G12" s="100" t="str">
        <f>IF(Centralizator!$U12=$A$1,Centralizator!D12,"")</f>
        <v/>
      </c>
      <c r="H12" s="100" t="str">
        <f>IF(Centralizator!$U12=$A$1,Centralizator!E12,"")</f>
        <v/>
      </c>
      <c r="I12" s="100" t="str">
        <f>IF(Centralizator!$U12=$A$1,Centralizator!F12,"")</f>
        <v/>
      </c>
      <c r="J12" s="100" t="str">
        <f>IF(Centralizator!$U12=$A$1,Centralizator!G12,"")</f>
        <v/>
      </c>
      <c r="K12" s="100" t="str">
        <f>IF(Centralizator!$U12=$A$1,Centralizator!H12,"")</f>
        <v/>
      </c>
      <c r="L12" s="100" t="str">
        <f>IF(Centralizator!$U12=$A$1,Centralizator!J12,"")</f>
        <v/>
      </c>
      <c r="M12" s="100" t="str">
        <f>IF(Centralizator!$U12=$A$1,Centralizator!K12,"")</f>
        <v/>
      </c>
      <c r="N12" s="100" t="str">
        <f>IF(Centralizator!$U12=$A$1,Centralizator!L12,"")</f>
        <v/>
      </c>
      <c r="O12" s="94" t="str">
        <f>IF(Centralizator!$U12=$A$1,Centralizator!N12,"")</f>
        <v/>
      </c>
      <c r="P12" s="94" t="str">
        <f>IF(Centralizator!$U12=$A$1,Centralizator!O12,"")</f>
        <v/>
      </c>
      <c r="Q12" s="94" t="str">
        <f>IF(Centralizator!$U12=$A$1,Centralizator!P12,"")</f>
        <v/>
      </c>
      <c r="R12" s="94" t="str">
        <f>IF(Centralizator!$U12=$A$1,Centralizator!Q12,"")</f>
        <v/>
      </c>
      <c r="S12" s="94" t="str">
        <f>IF(Centralizator!$U12=$A$1,Centralizator!R12,"")</f>
        <v/>
      </c>
      <c r="T12" s="94" t="str">
        <f>IF(Centralizator!$U12=$A$1,Centralizator!S12,"")</f>
        <v/>
      </c>
      <c r="U12" s="94" t="str">
        <f>IF(Centralizator!$U12=$A$1,Centralizator!T12,"")</f>
        <v/>
      </c>
      <c r="V12" s="94" t="str">
        <f>IF(Centralizator!$U12=$A$1,Centralizator!U12,"")</f>
        <v/>
      </c>
      <c r="W12" s="94" t="str">
        <f>IF(Centralizator!$U12=$A$1,Centralizator!V12,"")</f>
        <v/>
      </c>
      <c r="X12" s="94" t="str">
        <f>IF(Centralizator!$U12=$A$1,Centralizator!W12,"")</f>
        <v/>
      </c>
      <c r="Y12" s="94" t="str">
        <f>IF(Centralizator!$U12=$A$1,Centralizator!X12,"")</f>
        <v/>
      </c>
      <c r="Z12" s="94" t="str">
        <f>IF(Centralizator!$U12=$A$1,Centralizator!Y12,"")</f>
        <v/>
      </c>
      <c r="AA12" s="94" t="str">
        <f>IF(Centralizator!$U12=$A$1,Centralizator!Z12,"")</f>
        <v/>
      </c>
      <c r="AB12" s="94" t="str">
        <f>IF(Centralizator!$U12=$A$1,Centralizator!AA12,"")</f>
        <v/>
      </c>
      <c r="AC12" s="94" t="str">
        <f>IF(Centralizator!$U12=$A$1,Centralizator!AB12,"")</f>
        <v/>
      </c>
    </row>
    <row r="13" spans="1:29" hidden="1" x14ac:dyDescent="0.2">
      <c r="A13" s="93" t="str">
        <f t="shared" si="0"/>
        <v/>
      </c>
      <c r="B13" s="93">
        <f t="shared" si="1"/>
        <v>0</v>
      </c>
      <c r="C13" s="93">
        <v>5</v>
      </c>
      <c r="D13" s="93" t="str">
        <f>IF(Centralizator!$U13=$A$1,Centralizator!A13,"")</f>
        <v/>
      </c>
      <c r="E13" s="93" t="str">
        <f>IF(Centralizator!$U13=$A$1,Centralizator!B13,"")</f>
        <v/>
      </c>
      <c r="F13" s="93" t="str">
        <f>IF(Centralizator!$U13=$A$1,Centralizator!C13,"")</f>
        <v/>
      </c>
      <c r="G13" s="100" t="str">
        <f>IF(Centralizator!$U13=$A$1,Centralizator!D13,"")</f>
        <v/>
      </c>
      <c r="H13" s="100" t="str">
        <f>IF(Centralizator!$U13=$A$1,Centralizator!E13,"")</f>
        <v/>
      </c>
      <c r="I13" s="100" t="str">
        <f>IF(Centralizator!$U13=$A$1,Centralizator!F13,"")</f>
        <v/>
      </c>
      <c r="J13" s="100" t="str">
        <f>IF(Centralizator!$U13=$A$1,Centralizator!G13,"")</f>
        <v/>
      </c>
      <c r="K13" s="100" t="str">
        <f>IF(Centralizator!$U13=$A$1,Centralizator!H13,"")</f>
        <v/>
      </c>
      <c r="L13" s="100" t="str">
        <f>IF(Centralizator!$U13=$A$1,Centralizator!J13,"")</f>
        <v/>
      </c>
      <c r="M13" s="100" t="str">
        <f>IF(Centralizator!$U13=$A$1,Centralizator!K13,"")</f>
        <v/>
      </c>
      <c r="N13" s="100" t="str">
        <f>IF(Centralizator!$U13=$A$1,Centralizator!L13,"")</f>
        <v/>
      </c>
      <c r="O13" s="94" t="str">
        <f>IF(Centralizator!$U13=$A$1,Centralizator!N13,"")</f>
        <v/>
      </c>
      <c r="P13" s="94" t="str">
        <f>IF(Centralizator!$U13=$A$1,Centralizator!O13,"")</f>
        <v/>
      </c>
      <c r="Q13" s="94" t="str">
        <f>IF(Centralizator!$U13=$A$1,Centralizator!P13,"")</f>
        <v/>
      </c>
      <c r="R13" s="94" t="str">
        <f>IF(Centralizator!$U13=$A$1,Centralizator!Q13,"")</f>
        <v/>
      </c>
      <c r="S13" s="94" t="str">
        <f>IF(Centralizator!$U13=$A$1,Centralizator!R13,"")</f>
        <v/>
      </c>
      <c r="T13" s="94" t="str">
        <f>IF(Centralizator!$U13=$A$1,Centralizator!S13,"")</f>
        <v/>
      </c>
      <c r="U13" s="94" t="str">
        <f>IF(Centralizator!$U13=$A$1,Centralizator!T13,"")</f>
        <v/>
      </c>
      <c r="V13" s="94" t="str">
        <f>IF(Centralizator!$U13=$A$1,Centralizator!U13,"")</f>
        <v/>
      </c>
      <c r="W13" s="94" t="str">
        <f>IF(Centralizator!$U13=$A$1,Centralizator!V13,"")</f>
        <v/>
      </c>
      <c r="X13" s="94" t="str">
        <f>IF(Centralizator!$U13=$A$1,Centralizator!W13,"")</f>
        <v/>
      </c>
      <c r="Y13" s="94" t="str">
        <f>IF(Centralizator!$U13=$A$1,Centralizator!X13,"")</f>
        <v/>
      </c>
      <c r="Z13" s="94" t="str">
        <f>IF(Centralizator!$U13=$A$1,Centralizator!Y13,"")</f>
        <v/>
      </c>
      <c r="AA13" s="94" t="str">
        <f>IF(Centralizator!$U13=$A$1,Centralizator!Z13,"")</f>
        <v/>
      </c>
      <c r="AB13" s="94" t="str">
        <f>IF(Centralizator!$U13=$A$1,Centralizator!AA13,"")</f>
        <v/>
      </c>
      <c r="AC13" s="94" t="str">
        <f>IF(Centralizator!$U13=$A$1,Centralizator!AB13,"")</f>
        <v/>
      </c>
    </row>
    <row r="14" spans="1:29" hidden="1" x14ac:dyDescent="0.2">
      <c r="A14" s="93" t="str">
        <f t="shared" si="0"/>
        <v/>
      </c>
      <c r="B14" s="93">
        <f t="shared" si="1"/>
        <v>0</v>
      </c>
      <c r="C14" s="93">
        <v>6</v>
      </c>
      <c r="D14" s="93" t="str">
        <f>IF(Centralizator!$U14=$A$1,Centralizator!A14,"")</f>
        <v/>
      </c>
      <c r="E14" s="93" t="str">
        <f>IF(Centralizator!$U14=$A$1,Centralizator!B14,"")</f>
        <v/>
      </c>
      <c r="F14" s="93" t="str">
        <f>IF(Centralizator!$U14=$A$1,Centralizator!C14,"")</f>
        <v/>
      </c>
      <c r="G14" s="100" t="str">
        <f>IF(Centralizator!$U14=$A$1,Centralizator!D14,"")</f>
        <v/>
      </c>
      <c r="H14" s="100" t="str">
        <f>IF(Centralizator!$U14=$A$1,Centralizator!E14,"")</f>
        <v/>
      </c>
      <c r="I14" s="100" t="str">
        <f>IF(Centralizator!$U14=$A$1,Centralizator!F14,"")</f>
        <v/>
      </c>
      <c r="J14" s="100" t="str">
        <f>IF(Centralizator!$U14=$A$1,Centralizator!G14,"")</f>
        <v/>
      </c>
      <c r="K14" s="100" t="str">
        <f>IF(Centralizator!$U14=$A$1,Centralizator!H14,"")</f>
        <v/>
      </c>
      <c r="L14" s="100" t="str">
        <f>IF(Centralizator!$U14=$A$1,Centralizator!J14,"")</f>
        <v/>
      </c>
      <c r="M14" s="100" t="str">
        <f>IF(Centralizator!$U14=$A$1,Centralizator!K14,"")</f>
        <v/>
      </c>
      <c r="N14" s="100" t="str">
        <f>IF(Centralizator!$U14=$A$1,Centralizator!L14,"")</f>
        <v/>
      </c>
      <c r="O14" s="94" t="str">
        <f>IF(Centralizator!$U14=$A$1,Centralizator!N14,"")</f>
        <v/>
      </c>
      <c r="P14" s="94" t="str">
        <f>IF(Centralizator!$U14=$A$1,Centralizator!O14,"")</f>
        <v/>
      </c>
      <c r="Q14" s="94" t="str">
        <f>IF(Centralizator!$U14=$A$1,Centralizator!P14,"")</f>
        <v/>
      </c>
      <c r="R14" s="94" t="str">
        <f>IF(Centralizator!$U14=$A$1,Centralizator!Q14,"")</f>
        <v/>
      </c>
      <c r="S14" s="94" t="str">
        <f>IF(Centralizator!$U14=$A$1,Centralizator!R14,"")</f>
        <v/>
      </c>
      <c r="T14" s="94" t="str">
        <f>IF(Centralizator!$U14=$A$1,Centralizator!S14,"")</f>
        <v/>
      </c>
      <c r="U14" s="94" t="str">
        <f>IF(Centralizator!$U14=$A$1,Centralizator!T14,"")</f>
        <v/>
      </c>
      <c r="V14" s="94" t="str">
        <f>IF(Centralizator!$U14=$A$1,Centralizator!U14,"")</f>
        <v/>
      </c>
      <c r="W14" s="94" t="str">
        <f>IF(Centralizator!$U14=$A$1,Centralizator!V14,"")</f>
        <v/>
      </c>
      <c r="X14" s="94" t="str">
        <f>IF(Centralizator!$U14=$A$1,Centralizator!W14,"")</f>
        <v/>
      </c>
      <c r="Y14" s="94" t="str">
        <f>IF(Centralizator!$U14=$A$1,Centralizator!X14,"")</f>
        <v/>
      </c>
      <c r="Z14" s="94" t="str">
        <f>IF(Centralizator!$U14=$A$1,Centralizator!Y14,"")</f>
        <v/>
      </c>
      <c r="AA14" s="94" t="str">
        <f>IF(Centralizator!$U14=$A$1,Centralizator!Z14,"")</f>
        <v/>
      </c>
      <c r="AB14" s="94" t="str">
        <f>IF(Centralizator!$U14=$A$1,Centralizator!AA14,"")</f>
        <v/>
      </c>
      <c r="AC14" s="94" t="str">
        <f>IF(Centralizator!$U14=$A$1,Centralizator!AB14,"")</f>
        <v/>
      </c>
    </row>
    <row r="15" spans="1:29" hidden="1" x14ac:dyDescent="0.2">
      <c r="A15" s="93" t="str">
        <f t="shared" si="0"/>
        <v/>
      </c>
      <c r="B15" s="93">
        <f t="shared" si="1"/>
        <v>0</v>
      </c>
      <c r="C15" s="93">
        <v>7</v>
      </c>
      <c r="D15" s="93" t="str">
        <f>IF(Centralizator!$U15=$A$1,Centralizator!A15,"")</f>
        <v/>
      </c>
      <c r="E15" s="93" t="str">
        <f>IF(Centralizator!$U15=$A$1,Centralizator!B15,"")</f>
        <v/>
      </c>
      <c r="F15" s="93" t="str">
        <f>IF(Centralizator!$U15=$A$1,Centralizator!C15,"")</f>
        <v/>
      </c>
      <c r="G15" s="100" t="str">
        <f>IF(Centralizator!$U15=$A$1,Centralizator!D15,"")</f>
        <v/>
      </c>
      <c r="H15" s="100" t="str">
        <f>IF(Centralizator!$U15=$A$1,Centralizator!E15,"")</f>
        <v/>
      </c>
      <c r="I15" s="100" t="str">
        <f>IF(Centralizator!$U15=$A$1,Centralizator!F15,"")</f>
        <v/>
      </c>
      <c r="J15" s="100" t="str">
        <f>IF(Centralizator!$U15=$A$1,Centralizator!G15,"")</f>
        <v/>
      </c>
      <c r="K15" s="100" t="str">
        <f>IF(Centralizator!$U15=$A$1,Centralizator!H15,"")</f>
        <v/>
      </c>
      <c r="L15" s="100" t="str">
        <f>IF(Centralizator!$U15=$A$1,Centralizator!J15,"")</f>
        <v/>
      </c>
      <c r="M15" s="100" t="str">
        <f>IF(Centralizator!$U15=$A$1,Centralizator!K15,"")</f>
        <v/>
      </c>
      <c r="N15" s="100" t="str">
        <f>IF(Centralizator!$U15=$A$1,Centralizator!L15,"")</f>
        <v/>
      </c>
      <c r="O15" s="94" t="str">
        <f>IF(Centralizator!$U15=$A$1,Centralizator!N15,"")</f>
        <v/>
      </c>
      <c r="P15" s="94" t="str">
        <f>IF(Centralizator!$U15=$A$1,Centralizator!O15,"")</f>
        <v/>
      </c>
      <c r="Q15" s="94" t="str">
        <f>IF(Centralizator!$U15=$A$1,Centralizator!P15,"")</f>
        <v/>
      </c>
      <c r="R15" s="94" t="str">
        <f>IF(Centralizator!$U15=$A$1,Centralizator!Q15,"")</f>
        <v/>
      </c>
      <c r="S15" s="94" t="str">
        <f>IF(Centralizator!$U15=$A$1,Centralizator!R15,"")</f>
        <v/>
      </c>
      <c r="T15" s="94" t="str">
        <f>IF(Centralizator!$U15=$A$1,Centralizator!S15,"")</f>
        <v/>
      </c>
      <c r="U15" s="94" t="str">
        <f>IF(Centralizator!$U15=$A$1,Centralizator!T15,"")</f>
        <v/>
      </c>
      <c r="V15" s="94" t="str">
        <f>IF(Centralizator!$U15=$A$1,Centralizator!U15,"")</f>
        <v/>
      </c>
      <c r="W15" s="94" t="str">
        <f>IF(Centralizator!$U15=$A$1,Centralizator!V15,"")</f>
        <v/>
      </c>
      <c r="X15" s="94" t="str">
        <f>IF(Centralizator!$U15=$A$1,Centralizator!W15,"")</f>
        <v/>
      </c>
      <c r="Y15" s="94" t="str">
        <f>IF(Centralizator!$U15=$A$1,Centralizator!X15,"")</f>
        <v/>
      </c>
      <c r="Z15" s="94" t="str">
        <f>IF(Centralizator!$U15=$A$1,Centralizator!Y15,"")</f>
        <v/>
      </c>
      <c r="AA15" s="94" t="str">
        <f>IF(Centralizator!$U15=$A$1,Centralizator!Z15,"")</f>
        <v/>
      </c>
      <c r="AB15" s="94" t="str">
        <f>IF(Centralizator!$U15=$A$1,Centralizator!AA15,"")</f>
        <v/>
      </c>
      <c r="AC15" s="94" t="str">
        <f>IF(Centralizator!$U15=$A$1,Centralizator!AB15,"")</f>
        <v/>
      </c>
    </row>
    <row r="16" spans="1:29" hidden="1" x14ac:dyDescent="0.2">
      <c r="A16" s="93" t="str">
        <f t="shared" si="0"/>
        <v/>
      </c>
      <c r="B16" s="93">
        <f t="shared" si="1"/>
        <v>0</v>
      </c>
      <c r="C16" s="93">
        <v>8</v>
      </c>
      <c r="D16" s="93" t="str">
        <f>IF(Centralizator!$U16=$A$1,Centralizator!A16,"")</f>
        <v/>
      </c>
      <c r="E16" s="93" t="str">
        <f>IF(Centralizator!$U16=$A$1,Centralizator!B16,"")</f>
        <v/>
      </c>
      <c r="F16" s="93" t="str">
        <f>IF(Centralizator!$U16=$A$1,Centralizator!C16,"")</f>
        <v/>
      </c>
      <c r="G16" s="100" t="str">
        <f>IF(Centralizator!$U16=$A$1,Centralizator!D16,"")</f>
        <v/>
      </c>
      <c r="H16" s="100" t="str">
        <f>IF(Centralizator!$U16=$A$1,Centralizator!E16,"")</f>
        <v/>
      </c>
      <c r="I16" s="100" t="str">
        <f>IF(Centralizator!$U16=$A$1,Centralizator!F16,"")</f>
        <v/>
      </c>
      <c r="J16" s="100" t="str">
        <f>IF(Centralizator!$U16=$A$1,Centralizator!G16,"")</f>
        <v/>
      </c>
      <c r="K16" s="100" t="str">
        <f>IF(Centralizator!$U16=$A$1,Centralizator!H16,"")</f>
        <v/>
      </c>
      <c r="L16" s="100" t="str">
        <f>IF(Centralizator!$U16=$A$1,Centralizator!J16,"")</f>
        <v/>
      </c>
      <c r="M16" s="100" t="str">
        <f>IF(Centralizator!$U16=$A$1,Centralizator!K16,"")</f>
        <v/>
      </c>
      <c r="N16" s="100" t="str">
        <f>IF(Centralizator!$U16=$A$1,Centralizator!L16,"")</f>
        <v/>
      </c>
      <c r="O16" s="94" t="str">
        <f>IF(Centralizator!$U16=$A$1,Centralizator!N16,"")</f>
        <v/>
      </c>
      <c r="P16" s="94" t="str">
        <f>IF(Centralizator!$U16=$A$1,Centralizator!O16,"")</f>
        <v/>
      </c>
      <c r="Q16" s="94" t="str">
        <f>IF(Centralizator!$U16=$A$1,Centralizator!P16,"")</f>
        <v/>
      </c>
      <c r="R16" s="94" t="str">
        <f>IF(Centralizator!$U16=$A$1,Centralizator!Q16,"")</f>
        <v/>
      </c>
      <c r="S16" s="94" t="str">
        <f>IF(Centralizator!$U16=$A$1,Centralizator!R16,"")</f>
        <v/>
      </c>
      <c r="T16" s="94" t="str">
        <f>IF(Centralizator!$U16=$A$1,Centralizator!S16,"")</f>
        <v/>
      </c>
      <c r="U16" s="94" t="str">
        <f>IF(Centralizator!$U16=$A$1,Centralizator!T16,"")</f>
        <v/>
      </c>
      <c r="V16" s="94" t="str">
        <f>IF(Centralizator!$U16=$A$1,Centralizator!U16,"")</f>
        <v/>
      </c>
      <c r="W16" s="94" t="str">
        <f>IF(Centralizator!$U16=$A$1,Centralizator!V16,"")</f>
        <v/>
      </c>
      <c r="X16" s="94" t="str">
        <f>IF(Centralizator!$U16=$A$1,Centralizator!W16,"")</f>
        <v/>
      </c>
      <c r="Y16" s="94" t="str">
        <f>IF(Centralizator!$U16=$A$1,Centralizator!X16,"")</f>
        <v/>
      </c>
      <c r="Z16" s="94" t="str">
        <f>IF(Centralizator!$U16=$A$1,Centralizator!Y16,"")</f>
        <v/>
      </c>
      <c r="AA16" s="94" t="str">
        <f>IF(Centralizator!$U16=$A$1,Centralizator!Z16,"")</f>
        <v/>
      </c>
      <c r="AB16" s="94" t="str">
        <f>IF(Centralizator!$U16=$A$1,Centralizator!AA16,"")</f>
        <v/>
      </c>
      <c r="AC16" s="94" t="str">
        <f>IF(Centralizator!$U16=$A$1,Centralizator!AB16,"")</f>
        <v/>
      </c>
    </row>
    <row r="17" spans="1:29" hidden="1" x14ac:dyDescent="0.2">
      <c r="A17" s="93" t="str">
        <f t="shared" si="0"/>
        <v/>
      </c>
      <c r="B17" s="93">
        <f t="shared" si="1"/>
        <v>0</v>
      </c>
      <c r="C17" s="93">
        <v>9</v>
      </c>
      <c r="D17" s="93" t="str">
        <f>IF(Centralizator!$U17=$A$1,Centralizator!A17,"")</f>
        <v/>
      </c>
      <c r="E17" s="93" t="str">
        <f>IF(Centralizator!$U17=$A$1,Centralizator!B17,"")</f>
        <v/>
      </c>
      <c r="F17" s="93" t="str">
        <f>IF(Centralizator!$U17=$A$1,Centralizator!C17,"")</f>
        <v/>
      </c>
      <c r="G17" s="100" t="str">
        <f>IF(Centralizator!$U17=$A$1,Centralizator!D17,"")</f>
        <v/>
      </c>
      <c r="H17" s="100" t="str">
        <f>IF(Centralizator!$U17=$A$1,Centralizator!E17,"")</f>
        <v/>
      </c>
      <c r="I17" s="100" t="str">
        <f>IF(Centralizator!$U17=$A$1,Centralizator!F17,"")</f>
        <v/>
      </c>
      <c r="J17" s="100" t="str">
        <f>IF(Centralizator!$U17=$A$1,Centralizator!G17,"")</f>
        <v/>
      </c>
      <c r="K17" s="100" t="str">
        <f>IF(Centralizator!$U17=$A$1,Centralizator!H17,"")</f>
        <v/>
      </c>
      <c r="L17" s="100" t="str">
        <f>IF(Centralizator!$U17=$A$1,Centralizator!J17,"")</f>
        <v/>
      </c>
      <c r="M17" s="100" t="str">
        <f>IF(Centralizator!$U17=$A$1,Centralizator!K17,"")</f>
        <v/>
      </c>
      <c r="N17" s="100" t="str">
        <f>IF(Centralizator!$U17=$A$1,Centralizator!L17,"")</f>
        <v/>
      </c>
      <c r="O17" s="94" t="str">
        <f>IF(Centralizator!$U17=$A$1,Centralizator!N17,"")</f>
        <v/>
      </c>
      <c r="P17" s="94" t="str">
        <f>IF(Centralizator!$U17=$A$1,Centralizator!O17,"")</f>
        <v/>
      </c>
      <c r="Q17" s="94" t="str">
        <f>IF(Centralizator!$U17=$A$1,Centralizator!P17,"")</f>
        <v/>
      </c>
      <c r="R17" s="94" t="str">
        <f>IF(Centralizator!$U17=$A$1,Centralizator!Q17,"")</f>
        <v/>
      </c>
      <c r="S17" s="94" t="str">
        <f>IF(Centralizator!$U17=$A$1,Centralizator!R17,"")</f>
        <v/>
      </c>
      <c r="T17" s="94" t="str">
        <f>IF(Centralizator!$U17=$A$1,Centralizator!S17,"")</f>
        <v/>
      </c>
      <c r="U17" s="94" t="str">
        <f>IF(Centralizator!$U17=$A$1,Centralizator!T17,"")</f>
        <v/>
      </c>
      <c r="V17" s="94" t="str">
        <f>IF(Centralizator!$U17=$A$1,Centralizator!U17,"")</f>
        <v/>
      </c>
      <c r="W17" s="94" t="str">
        <f>IF(Centralizator!$U17=$A$1,Centralizator!V17,"")</f>
        <v/>
      </c>
      <c r="X17" s="94" t="str">
        <f>IF(Centralizator!$U17=$A$1,Centralizator!W17,"")</f>
        <v/>
      </c>
      <c r="Y17" s="94" t="str">
        <f>IF(Centralizator!$U17=$A$1,Centralizator!X17,"")</f>
        <v/>
      </c>
      <c r="Z17" s="94" t="str">
        <f>IF(Centralizator!$U17=$A$1,Centralizator!Y17,"")</f>
        <v/>
      </c>
      <c r="AA17" s="94" t="str">
        <f>IF(Centralizator!$U17=$A$1,Centralizator!Z17,"")</f>
        <v/>
      </c>
      <c r="AB17" s="94" t="str">
        <f>IF(Centralizator!$U17=$A$1,Centralizator!AA17,"")</f>
        <v/>
      </c>
      <c r="AC17" s="94" t="str">
        <f>IF(Centralizator!$U17=$A$1,Centralizator!AB17,"")</f>
        <v/>
      </c>
    </row>
    <row r="18" spans="1:29" hidden="1" x14ac:dyDescent="0.2">
      <c r="A18" s="93" t="str">
        <f t="shared" si="0"/>
        <v/>
      </c>
      <c r="B18" s="93">
        <f t="shared" si="1"/>
        <v>0</v>
      </c>
      <c r="C18" s="93">
        <v>10</v>
      </c>
      <c r="D18" s="93" t="str">
        <f>IF(Centralizator!$U18=$A$1,Centralizator!A18,"")</f>
        <v/>
      </c>
      <c r="E18" s="93" t="str">
        <f>IF(Centralizator!$U18=$A$1,Centralizator!B18,"")</f>
        <v/>
      </c>
      <c r="F18" s="93" t="str">
        <f>IF(Centralizator!$U18=$A$1,Centralizator!C18,"")</f>
        <v/>
      </c>
      <c r="G18" s="100" t="str">
        <f>IF(Centralizator!$U18=$A$1,Centralizator!D18,"")</f>
        <v/>
      </c>
      <c r="H18" s="100" t="str">
        <f>IF(Centralizator!$U18=$A$1,Centralizator!E18,"")</f>
        <v/>
      </c>
      <c r="I18" s="100" t="str">
        <f>IF(Centralizator!$U18=$A$1,Centralizator!F18,"")</f>
        <v/>
      </c>
      <c r="J18" s="100" t="str">
        <f>IF(Centralizator!$U18=$A$1,Centralizator!G18,"")</f>
        <v/>
      </c>
      <c r="K18" s="100" t="str">
        <f>IF(Centralizator!$U18=$A$1,Centralizator!H18,"")</f>
        <v/>
      </c>
      <c r="L18" s="100" t="str">
        <f>IF(Centralizator!$U18=$A$1,Centralizator!J18,"")</f>
        <v/>
      </c>
      <c r="M18" s="100" t="str">
        <f>IF(Centralizator!$U18=$A$1,Centralizator!K18,"")</f>
        <v/>
      </c>
      <c r="N18" s="100" t="str">
        <f>IF(Centralizator!$U18=$A$1,Centralizator!L18,"")</f>
        <v/>
      </c>
      <c r="O18" s="94" t="str">
        <f>IF(Centralizator!$U18=$A$1,Centralizator!N18,"")</f>
        <v/>
      </c>
      <c r="P18" s="94" t="str">
        <f>IF(Centralizator!$U18=$A$1,Centralizator!O18,"")</f>
        <v/>
      </c>
      <c r="Q18" s="94" t="str">
        <f>IF(Centralizator!$U18=$A$1,Centralizator!P18,"")</f>
        <v/>
      </c>
      <c r="R18" s="94" t="str">
        <f>IF(Centralizator!$U18=$A$1,Centralizator!Q18,"")</f>
        <v/>
      </c>
      <c r="S18" s="94" t="str">
        <f>IF(Centralizator!$U18=$A$1,Centralizator!R18,"")</f>
        <v/>
      </c>
      <c r="T18" s="94" t="str">
        <f>IF(Centralizator!$U18=$A$1,Centralizator!S18,"")</f>
        <v/>
      </c>
      <c r="U18" s="94" t="str">
        <f>IF(Centralizator!$U18=$A$1,Centralizator!T18,"")</f>
        <v/>
      </c>
      <c r="V18" s="94" t="str">
        <f>IF(Centralizator!$U18=$A$1,Centralizator!U18,"")</f>
        <v/>
      </c>
      <c r="W18" s="94" t="str">
        <f>IF(Centralizator!$U18=$A$1,Centralizator!V18,"")</f>
        <v/>
      </c>
      <c r="X18" s="94" t="str">
        <f>IF(Centralizator!$U18=$A$1,Centralizator!W18,"")</f>
        <v/>
      </c>
      <c r="Y18" s="94" t="str">
        <f>IF(Centralizator!$U18=$A$1,Centralizator!X18,"")</f>
        <v/>
      </c>
      <c r="Z18" s="94" t="str">
        <f>IF(Centralizator!$U18=$A$1,Centralizator!Y18,"")</f>
        <v/>
      </c>
      <c r="AA18" s="94" t="str">
        <f>IF(Centralizator!$U18=$A$1,Centralizator!Z18,"")</f>
        <v/>
      </c>
      <c r="AB18" s="94" t="str">
        <f>IF(Centralizator!$U18=$A$1,Centralizator!AA18,"")</f>
        <v/>
      </c>
      <c r="AC18" s="94" t="str">
        <f>IF(Centralizator!$U18=$A$1,Centralizator!AB18,"")</f>
        <v/>
      </c>
    </row>
    <row r="19" spans="1:29" hidden="1" x14ac:dyDescent="0.2">
      <c r="A19" s="93" t="str">
        <f t="shared" si="0"/>
        <v/>
      </c>
      <c r="B19" s="93">
        <f t="shared" si="1"/>
        <v>0</v>
      </c>
      <c r="C19" s="93">
        <v>11</v>
      </c>
      <c r="D19" s="93" t="str">
        <f>IF(Centralizator!$U19=$A$1,Centralizator!A19,"")</f>
        <v/>
      </c>
      <c r="E19" s="93" t="str">
        <f>IF(Centralizator!$U19=$A$1,Centralizator!B19,"")</f>
        <v/>
      </c>
      <c r="F19" s="93" t="str">
        <f>IF(Centralizator!$U19=$A$1,Centralizator!C19,"")</f>
        <v/>
      </c>
      <c r="G19" s="100" t="str">
        <f>IF(Centralizator!$U19=$A$1,Centralizator!D19,"")</f>
        <v/>
      </c>
      <c r="H19" s="100" t="str">
        <f>IF(Centralizator!$U19=$A$1,Centralizator!E19,"")</f>
        <v/>
      </c>
      <c r="I19" s="100" t="str">
        <f>IF(Centralizator!$U19=$A$1,Centralizator!F19,"")</f>
        <v/>
      </c>
      <c r="J19" s="100" t="str">
        <f>IF(Centralizator!$U19=$A$1,Centralizator!G19,"")</f>
        <v/>
      </c>
      <c r="K19" s="100" t="str">
        <f>IF(Centralizator!$U19=$A$1,Centralizator!H19,"")</f>
        <v/>
      </c>
      <c r="L19" s="100" t="str">
        <f>IF(Centralizator!$U19=$A$1,Centralizator!J19,"")</f>
        <v/>
      </c>
      <c r="M19" s="100" t="str">
        <f>IF(Centralizator!$U19=$A$1,Centralizator!K19,"")</f>
        <v/>
      </c>
      <c r="N19" s="100" t="str">
        <f>IF(Centralizator!$U19=$A$1,Centralizator!L19,"")</f>
        <v/>
      </c>
      <c r="O19" s="94" t="str">
        <f>IF(Centralizator!$U19=$A$1,Centralizator!N19,"")</f>
        <v/>
      </c>
      <c r="P19" s="94" t="str">
        <f>IF(Centralizator!$U19=$A$1,Centralizator!O19,"")</f>
        <v/>
      </c>
      <c r="Q19" s="94" t="str">
        <f>IF(Centralizator!$U19=$A$1,Centralizator!P19,"")</f>
        <v/>
      </c>
      <c r="R19" s="94" t="str">
        <f>IF(Centralizator!$U19=$A$1,Centralizator!Q19,"")</f>
        <v/>
      </c>
      <c r="S19" s="94" t="str">
        <f>IF(Centralizator!$U19=$A$1,Centralizator!R19,"")</f>
        <v/>
      </c>
      <c r="T19" s="94" t="str">
        <f>IF(Centralizator!$U19=$A$1,Centralizator!S19,"")</f>
        <v/>
      </c>
      <c r="U19" s="94" t="str">
        <f>IF(Centralizator!$U19=$A$1,Centralizator!T19,"")</f>
        <v/>
      </c>
      <c r="V19" s="94" t="str">
        <f>IF(Centralizator!$U19=$A$1,Centralizator!U19,"")</f>
        <v/>
      </c>
      <c r="W19" s="94" t="str">
        <f>IF(Centralizator!$U19=$A$1,Centralizator!V19,"")</f>
        <v/>
      </c>
      <c r="X19" s="94" t="str">
        <f>IF(Centralizator!$U19=$A$1,Centralizator!W19,"")</f>
        <v/>
      </c>
      <c r="Y19" s="94" t="str">
        <f>IF(Centralizator!$U19=$A$1,Centralizator!X19,"")</f>
        <v/>
      </c>
      <c r="Z19" s="94" t="str">
        <f>IF(Centralizator!$U19=$A$1,Centralizator!Y19,"")</f>
        <v/>
      </c>
      <c r="AA19" s="94" t="str">
        <f>IF(Centralizator!$U19=$A$1,Centralizator!Z19,"")</f>
        <v/>
      </c>
      <c r="AB19" s="94" t="str">
        <f>IF(Centralizator!$U19=$A$1,Centralizator!AA19,"")</f>
        <v/>
      </c>
      <c r="AC19" s="94" t="str">
        <f>IF(Centralizator!$U19=$A$1,Centralizator!AB19,"")</f>
        <v/>
      </c>
    </row>
    <row r="20" spans="1:29" hidden="1" x14ac:dyDescent="0.2">
      <c r="A20" s="93" t="str">
        <f t="shared" si="0"/>
        <v/>
      </c>
      <c r="B20" s="93">
        <f t="shared" si="1"/>
        <v>0</v>
      </c>
      <c r="C20" s="93">
        <v>12</v>
      </c>
      <c r="D20" s="93" t="str">
        <f>IF(Centralizator!$U20=$A$1,Centralizator!A20,"")</f>
        <v/>
      </c>
      <c r="E20" s="93" t="str">
        <f>IF(Centralizator!$U20=$A$1,Centralizator!B20,"")</f>
        <v/>
      </c>
      <c r="F20" s="93" t="str">
        <f>IF(Centralizator!$U20=$A$1,Centralizator!C20,"")</f>
        <v/>
      </c>
      <c r="G20" s="100" t="str">
        <f>IF(Centralizator!$U20=$A$1,Centralizator!D20,"")</f>
        <v/>
      </c>
      <c r="H20" s="100" t="str">
        <f>IF(Centralizator!$U20=$A$1,Centralizator!E20,"")</f>
        <v/>
      </c>
      <c r="I20" s="100" t="str">
        <f>IF(Centralizator!$U20=$A$1,Centralizator!F20,"")</f>
        <v/>
      </c>
      <c r="J20" s="100" t="str">
        <f>IF(Centralizator!$U20=$A$1,Centralizator!G20,"")</f>
        <v/>
      </c>
      <c r="K20" s="100" t="str">
        <f>IF(Centralizator!$U20=$A$1,Centralizator!H20,"")</f>
        <v/>
      </c>
      <c r="L20" s="100" t="str">
        <f>IF(Centralizator!$U20=$A$1,Centralizator!J20,"")</f>
        <v/>
      </c>
      <c r="M20" s="100" t="str">
        <f>IF(Centralizator!$U20=$A$1,Centralizator!K20,"")</f>
        <v/>
      </c>
      <c r="N20" s="100" t="str">
        <f>IF(Centralizator!$U20=$A$1,Centralizator!L20,"")</f>
        <v/>
      </c>
      <c r="O20" s="94" t="str">
        <f>IF(Centralizator!$U20=$A$1,Centralizator!N20,"")</f>
        <v/>
      </c>
      <c r="P20" s="94" t="str">
        <f>IF(Centralizator!$U20=$A$1,Centralizator!O20,"")</f>
        <v/>
      </c>
      <c r="Q20" s="94" t="str">
        <f>IF(Centralizator!$U20=$A$1,Centralizator!P20,"")</f>
        <v/>
      </c>
      <c r="R20" s="94" t="str">
        <f>IF(Centralizator!$U20=$A$1,Centralizator!Q20,"")</f>
        <v/>
      </c>
      <c r="S20" s="94" t="str">
        <f>IF(Centralizator!$U20=$A$1,Centralizator!R20,"")</f>
        <v/>
      </c>
      <c r="T20" s="94" t="str">
        <f>IF(Centralizator!$U20=$A$1,Centralizator!S20,"")</f>
        <v/>
      </c>
      <c r="U20" s="94" t="str">
        <f>IF(Centralizator!$U20=$A$1,Centralizator!T20,"")</f>
        <v/>
      </c>
      <c r="V20" s="94" t="str">
        <f>IF(Centralizator!$U20=$A$1,Centralizator!U20,"")</f>
        <v/>
      </c>
      <c r="W20" s="94" t="str">
        <f>IF(Centralizator!$U20=$A$1,Centralizator!V20,"")</f>
        <v/>
      </c>
      <c r="X20" s="94" t="str">
        <f>IF(Centralizator!$U20=$A$1,Centralizator!W20,"")</f>
        <v/>
      </c>
      <c r="Y20" s="94" t="str">
        <f>IF(Centralizator!$U20=$A$1,Centralizator!X20,"")</f>
        <v/>
      </c>
      <c r="Z20" s="94" t="str">
        <f>IF(Centralizator!$U20=$A$1,Centralizator!Y20,"")</f>
        <v/>
      </c>
      <c r="AA20" s="94" t="str">
        <f>IF(Centralizator!$U20=$A$1,Centralizator!Z20,"")</f>
        <v/>
      </c>
      <c r="AB20" s="94" t="str">
        <f>IF(Centralizator!$U20=$A$1,Centralizator!AA20,"")</f>
        <v/>
      </c>
      <c r="AC20" s="94" t="str">
        <f>IF(Centralizator!$U20=$A$1,Centralizator!AB20,"")</f>
        <v/>
      </c>
    </row>
    <row r="21" spans="1:29" hidden="1" x14ac:dyDescent="0.2">
      <c r="A21" s="93" t="str">
        <f t="shared" si="0"/>
        <v/>
      </c>
      <c r="B21" s="93">
        <f t="shared" si="1"/>
        <v>0</v>
      </c>
      <c r="C21" s="93">
        <v>13</v>
      </c>
      <c r="D21" s="93" t="str">
        <f>IF(Centralizator!$U21=$A$1,Centralizator!A21,"")</f>
        <v/>
      </c>
      <c r="E21" s="93" t="str">
        <f>IF(Centralizator!$U21=$A$1,Centralizator!B21,"")</f>
        <v/>
      </c>
      <c r="F21" s="93" t="str">
        <f>IF(Centralizator!$U21=$A$1,Centralizator!C21,"")</f>
        <v/>
      </c>
      <c r="G21" s="100" t="str">
        <f>IF(Centralizator!$U21=$A$1,Centralizator!D21,"")</f>
        <v/>
      </c>
      <c r="H21" s="100" t="str">
        <f>IF(Centralizator!$U21=$A$1,Centralizator!E21,"")</f>
        <v/>
      </c>
      <c r="I21" s="100" t="str">
        <f>IF(Centralizator!$U21=$A$1,Centralizator!F21,"")</f>
        <v/>
      </c>
      <c r="J21" s="100" t="str">
        <f>IF(Centralizator!$U21=$A$1,Centralizator!G21,"")</f>
        <v/>
      </c>
      <c r="K21" s="100" t="str">
        <f>IF(Centralizator!$U21=$A$1,Centralizator!H21,"")</f>
        <v/>
      </c>
      <c r="L21" s="100" t="str">
        <f>IF(Centralizator!$U21=$A$1,Centralizator!J21,"")</f>
        <v/>
      </c>
      <c r="M21" s="100" t="str">
        <f>IF(Centralizator!$U21=$A$1,Centralizator!K21,"")</f>
        <v/>
      </c>
      <c r="N21" s="100" t="str">
        <f>IF(Centralizator!$U21=$A$1,Centralizator!L21,"")</f>
        <v/>
      </c>
      <c r="O21" s="94" t="str">
        <f>IF(Centralizator!$U21=$A$1,Centralizator!N21,"")</f>
        <v/>
      </c>
      <c r="P21" s="94" t="str">
        <f>IF(Centralizator!$U21=$A$1,Centralizator!O21,"")</f>
        <v/>
      </c>
      <c r="Q21" s="94" t="str">
        <f>IF(Centralizator!$U21=$A$1,Centralizator!P21,"")</f>
        <v/>
      </c>
      <c r="R21" s="94" t="str">
        <f>IF(Centralizator!$U21=$A$1,Centralizator!Q21,"")</f>
        <v/>
      </c>
      <c r="S21" s="94" t="str">
        <f>IF(Centralizator!$U21=$A$1,Centralizator!R21,"")</f>
        <v/>
      </c>
      <c r="T21" s="94" t="str">
        <f>IF(Centralizator!$U21=$A$1,Centralizator!S21,"")</f>
        <v/>
      </c>
      <c r="U21" s="94" t="str">
        <f>IF(Centralizator!$U21=$A$1,Centralizator!T21,"")</f>
        <v/>
      </c>
      <c r="V21" s="94" t="str">
        <f>IF(Centralizator!$U21=$A$1,Centralizator!U21,"")</f>
        <v/>
      </c>
      <c r="W21" s="94" t="str">
        <f>IF(Centralizator!$U21=$A$1,Centralizator!V21,"")</f>
        <v/>
      </c>
      <c r="X21" s="94" t="str">
        <f>IF(Centralizator!$U21=$A$1,Centralizator!W21,"")</f>
        <v/>
      </c>
      <c r="Y21" s="94" t="str">
        <f>IF(Centralizator!$U21=$A$1,Centralizator!X21,"")</f>
        <v/>
      </c>
      <c r="Z21" s="94" t="str">
        <f>IF(Centralizator!$U21=$A$1,Centralizator!Y21,"")</f>
        <v/>
      </c>
      <c r="AA21" s="94" t="str">
        <f>IF(Centralizator!$U21=$A$1,Centralizator!Z21,"")</f>
        <v/>
      </c>
      <c r="AB21" s="94" t="str">
        <f>IF(Centralizator!$U21=$A$1,Centralizator!AA21,"")</f>
        <v/>
      </c>
      <c r="AC21" s="94" t="str">
        <f>IF(Centralizator!$U21=$A$1,Centralizator!AB21,"")</f>
        <v/>
      </c>
    </row>
    <row r="22" spans="1:29" hidden="1" x14ac:dyDescent="0.2">
      <c r="A22" s="93" t="str">
        <f t="shared" si="0"/>
        <v/>
      </c>
      <c r="B22" s="93">
        <f t="shared" si="1"/>
        <v>0</v>
      </c>
      <c r="C22" s="93">
        <v>14</v>
      </c>
      <c r="D22" s="93" t="str">
        <f>IF(Centralizator!$U22=$A$1,Centralizator!A22,"")</f>
        <v/>
      </c>
      <c r="E22" s="93" t="str">
        <f>IF(Centralizator!$U22=$A$1,Centralizator!B22,"")</f>
        <v/>
      </c>
      <c r="F22" s="93" t="str">
        <f>IF(Centralizator!$U22=$A$1,Centralizator!C22,"")</f>
        <v/>
      </c>
      <c r="G22" s="100" t="str">
        <f>IF(Centralizator!$U22=$A$1,Centralizator!D22,"")</f>
        <v/>
      </c>
      <c r="H22" s="100" t="str">
        <f>IF(Centralizator!$U22=$A$1,Centralizator!E22,"")</f>
        <v/>
      </c>
      <c r="I22" s="100" t="str">
        <f>IF(Centralizator!$U22=$A$1,Centralizator!F22,"")</f>
        <v/>
      </c>
      <c r="J22" s="100" t="str">
        <f>IF(Centralizator!$U22=$A$1,Centralizator!G22,"")</f>
        <v/>
      </c>
      <c r="K22" s="100" t="str">
        <f>IF(Centralizator!$U22=$A$1,Centralizator!H22,"")</f>
        <v/>
      </c>
      <c r="L22" s="100" t="str">
        <f>IF(Centralizator!$U22=$A$1,Centralizator!J22,"")</f>
        <v/>
      </c>
      <c r="M22" s="100" t="str">
        <f>IF(Centralizator!$U22=$A$1,Centralizator!K22,"")</f>
        <v/>
      </c>
      <c r="N22" s="100" t="str">
        <f>IF(Centralizator!$U22=$A$1,Centralizator!L22,"")</f>
        <v/>
      </c>
      <c r="O22" s="94" t="str">
        <f>IF(Centralizator!$U22=$A$1,Centralizator!N22,"")</f>
        <v/>
      </c>
      <c r="P22" s="94" t="str">
        <f>IF(Centralizator!$U22=$A$1,Centralizator!O22,"")</f>
        <v/>
      </c>
      <c r="Q22" s="94" t="str">
        <f>IF(Centralizator!$U22=$A$1,Centralizator!P22,"")</f>
        <v/>
      </c>
      <c r="R22" s="94" t="str">
        <f>IF(Centralizator!$U22=$A$1,Centralizator!Q22,"")</f>
        <v/>
      </c>
      <c r="S22" s="94" t="str">
        <f>IF(Centralizator!$U22=$A$1,Centralizator!R22,"")</f>
        <v/>
      </c>
      <c r="T22" s="94" t="str">
        <f>IF(Centralizator!$U22=$A$1,Centralizator!S22,"")</f>
        <v/>
      </c>
      <c r="U22" s="94" t="str">
        <f>IF(Centralizator!$U22=$A$1,Centralizator!T22,"")</f>
        <v/>
      </c>
      <c r="V22" s="94" t="str">
        <f>IF(Centralizator!$U22=$A$1,Centralizator!U22,"")</f>
        <v/>
      </c>
      <c r="W22" s="94" t="str">
        <f>IF(Centralizator!$U22=$A$1,Centralizator!V22,"")</f>
        <v/>
      </c>
      <c r="X22" s="94" t="str">
        <f>IF(Centralizator!$U22=$A$1,Centralizator!W22,"")</f>
        <v/>
      </c>
      <c r="Y22" s="94" t="str">
        <f>IF(Centralizator!$U22=$A$1,Centralizator!X22,"")</f>
        <v/>
      </c>
      <c r="Z22" s="94" t="str">
        <f>IF(Centralizator!$U22=$A$1,Centralizator!Y22,"")</f>
        <v/>
      </c>
      <c r="AA22" s="94" t="str">
        <f>IF(Centralizator!$U22=$A$1,Centralizator!Z22,"")</f>
        <v/>
      </c>
      <c r="AB22" s="94" t="str">
        <f>IF(Centralizator!$U22=$A$1,Centralizator!AA22,"")</f>
        <v/>
      </c>
      <c r="AC22" s="94" t="str">
        <f>IF(Centralizator!$U22=$A$1,Centralizator!AB22,"")</f>
        <v/>
      </c>
    </row>
    <row r="23" spans="1:29" hidden="1" x14ac:dyDescent="0.2">
      <c r="A23" s="93" t="str">
        <f t="shared" si="0"/>
        <v/>
      </c>
      <c r="B23" s="93">
        <f t="shared" si="1"/>
        <v>0</v>
      </c>
      <c r="C23" s="93">
        <v>15</v>
      </c>
      <c r="D23" s="93" t="str">
        <f>IF(Centralizator!$U23=$A$1,Centralizator!A23,"")</f>
        <v/>
      </c>
      <c r="E23" s="93" t="str">
        <f>IF(Centralizator!$U23=$A$1,Centralizator!B23,"")</f>
        <v/>
      </c>
      <c r="F23" s="93" t="str">
        <f>IF(Centralizator!$U23=$A$1,Centralizator!C23,"")</f>
        <v/>
      </c>
      <c r="G23" s="100" t="str">
        <f>IF(Centralizator!$U23=$A$1,Centralizator!D23,"")</f>
        <v/>
      </c>
      <c r="H23" s="100" t="str">
        <f>IF(Centralizator!$U23=$A$1,Centralizator!E23,"")</f>
        <v/>
      </c>
      <c r="I23" s="100" t="str">
        <f>IF(Centralizator!$U23=$A$1,Centralizator!F23,"")</f>
        <v/>
      </c>
      <c r="J23" s="100" t="str">
        <f>IF(Centralizator!$U23=$A$1,Centralizator!G23,"")</f>
        <v/>
      </c>
      <c r="K23" s="100" t="str">
        <f>IF(Centralizator!$U23=$A$1,Centralizator!H23,"")</f>
        <v/>
      </c>
      <c r="L23" s="100" t="str">
        <f>IF(Centralizator!$U23=$A$1,Centralizator!J23,"")</f>
        <v/>
      </c>
      <c r="M23" s="100" t="str">
        <f>IF(Centralizator!$U23=$A$1,Centralizator!K23,"")</f>
        <v/>
      </c>
      <c r="N23" s="100" t="str">
        <f>IF(Centralizator!$U23=$A$1,Centralizator!L23,"")</f>
        <v/>
      </c>
      <c r="O23" s="94" t="str">
        <f>IF(Centralizator!$U23=$A$1,Centralizator!N23,"")</f>
        <v/>
      </c>
      <c r="P23" s="94" t="str">
        <f>IF(Centralizator!$U23=$A$1,Centralizator!O23,"")</f>
        <v/>
      </c>
      <c r="Q23" s="94" t="str">
        <f>IF(Centralizator!$U23=$A$1,Centralizator!P23,"")</f>
        <v/>
      </c>
      <c r="R23" s="94" t="str">
        <f>IF(Centralizator!$U23=$A$1,Centralizator!Q23,"")</f>
        <v/>
      </c>
      <c r="S23" s="94" t="str">
        <f>IF(Centralizator!$U23=$A$1,Centralizator!R23,"")</f>
        <v/>
      </c>
      <c r="T23" s="94" t="str">
        <f>IF(Centralizator!$U23=$A$1,Centralizator!S23,"")</f>
        <v/>
      </c>
      <c r="U23" s="94" t="str">
        <f>IF(Centralizator!$U23=$A$1,Centralizator!T23,"")</f>
        <v/>
      </c>
      <c r="V23" s="94" t="str">
        <f>IF(Centralizator!$U23=$A$1,Centralizator!U23,"")</f>
        <v/>
      </c>
      <c r="W23" s="94" t="str">
        <f>IF(Centralizator!$U23=$A$1,Centralizator!V23,"")</f>
        <v/>
      </c>
      <c r="X23" s="94" t="str">
        <f>IF(Centralizator!$U23=$A$1,Centralizator!W23,"")</f>
        <v/>
      </c>
      <c r="Y23" s="94" t="str">
        <f>IF(Centralizator!$U23=$A$1,Centralizator!X23,"")</f>
        <v/>
      </c>
      <c r="Z23" s="94" t="str">
        <f>IF(Centralizator!$U23=$A$1,Centralizator!Y23,"")</f>
        <v/>
      </c>
      <c r="AA23" s="94" t="str">
        <f>IF(Centralizator!$U23=$A$1,Centralizator!Z23,"")</f>
        <v/>
      </c>
      <c r="AB23" s="94" t="str">
        <f>IF(Centralizator!$U23=$A$1,Centralizator!AA23,"")</f>
        <v/>
      </c>
      <c r="AC23" s="94" t="str">
        <f>IF(Centralizator!$U23=$A$1,Centralizator!AB23,"")</f>
        <v/>
      </c>
    </row>
    <row r="24" spans="1:29" hidden="1" x14ac:dyDescent="0.2">
      <c r="A24" s="93" t="str">
        <f t="shared" si="0"/>
        <v/>
      </c>
      <c r="B24" s="93">
        <f t="shared" si="1"/>
        <v>0</v>
      </c>
      <c r="C24" s="93">
        <v>16</v>
      </c>
      <c r="D24" s="93" t="str">
        <f>IF(Centralizator!$U24=$A$1,Centralizator!A24,"")</f>
        <v/>
      </c>
      <c r="E24" s="93" t="str">
        <f>IF(Centralizator!$U24=$A$1,Centralizator!B24,"")</f>
        <v/>
      </c>
      <c r="F24" s="93" t="str">
        <f>IF(Centralizator!$U24=$A$1,Centralizator!C24,"")</f>
        <v/>
      </c>
      <c r="G24" s="100" t="str">
        <f>IF(Centralizator!$U24=$A$1,Centralizator!D24,"")</f>
        <v/>
      </c>
      <c r="H24" s="100" t="str">
        <f>IF(Centralizator!$U24=$A$1,Centralizator!E24,"")</f>
        <v/>
      </c>
      <c r="I24" s="100" t="str">
        <f>IF(Centralizator!$U24=$A$1,Centralizator!F24,"")</f>
        <v/>
      </c>
      <c r="J24" s="100" t="str">
        <f>IF(Centralizator!$U24=$A$1,Centralizator!G24,"")</f>
        <v/>
      </c>
      <c r="K24" s="100" t="str">
        <f>IF(Centralizator!$U24=$A$1,Centralizator!H24,"")</f>
        <v/>
      </c>
      <c r="L24" s="100" t="str">
        <f>IF(Centralizator!$U24=$A$1,Centralizator!J24,"")</f>
        <v/>
      </c>
      <c r="M24" s="100" t="str">
        <f>IF(Centralizator!$U24=$A$1,Centralizator!K24,"")</f>
        <v/>
      </c>
      <c r="N24" s="100" t="str">
        <f>IF(Centralizator!$U24=$A$1,Centralizator!L24,"")</f>
        <v/>
      </c>
      <c r="O24" s="94" t="str">
        <f>IF(Centralizator!$U24=$A$1,Centralizator!N24,"")</f>
        <v/>
      </c>
      <c r="P24" s="94" t="str">
        <f>IF(Centralizator!$U24=$A$1,Centralizator!O24,"")</f>
        <v/>
      </c>
      <c r="Q24" s="94" t="str">
        <f>IF(Centralizator!$U24=$A$1,Centralizator!P24,"")</f>
        <v/>
      </c>
      <c r="R24" s="94" t="str">
        <f>IF(Centralizator!$U24=$A$1,Centralizator!Q24,"")</f>
        <v/>
      </c>
      <c r="S24" s="94" t="str">
        <f>IF(Centralizator!$U24=$A$1,Centralizator!R24,"")</f>
        <v/>
      </c>
      <c r="T24" s="94" t="str">
        <f>IF(Centralizator!$U24=$A$1,Centralizator!S24,"")</f>
        <v/>
      </c>
      <c r="U24" s="94" t="str">
        <f>IF(Centralizator!$U24=$A$1,Centralizator!T24,"")</f>
        <v/>
      </c>
      <c r="V24" s="94" t="str">
        <f>IF(Centralizator!$U24=$A$1,Centralizator!U24,"")</f>
        <v/>
      </c>
      <c r="W24" s="94" t="str">
        <f>IF(Centralizator!$U24=$A$1,Centralizator!V24,"")</f>
        <v/>
      </c>
      <c r="X24" s="94" t="str">
        <f>IF(Centralizator!$U24=$A$1,Centralizator!W24,"")</f>
        <v/>
      </c>
      <c r="Y24" s="94" t="str">
        <f>IF(Centralizator!$U24=$A$1,Centralizator!X24,"")</f>
        <v/>
      </c>
      <c r="Z24" s="94" t="str">
        <f>IF(Centralizator!$U24=$A$1,Centralizator!Y24,"")</f>
        <v/>
      </c>
      <c r="AA24" s="94" t="str">
        <f>IF(Centralizator!$U24=$A$1,Centralizator!Z24,"")</f>
        <v/>
      </c>
      <c r="AB24" s="94" t="str">
        <f>IF(Centralizator!$U24=$A$1,Centralizator!AA24,"")</f>
        <v/>
      </c>
      <c r="AC24" s="94" t="str">
        <f>IF(Centralizator!$U24=$A$1,Centralizator!AB24,"")</f>
        <v/>
      </c>
    </row>
    <row r="25" spans="1:29" hidden="1" x14ac:dyDescent="0.2">
      <c r="A25" s="93" t="str">
        <f t="shared" si="0"/>
        <v/>
      </c>
      <c r="B25" s="93">
        <f t="shared" si="1"/>
        <v>0</v>
      </c>
      <c r="C25" s="93">
        <v>17</v>
      </c>
      <c r="D25" s="93" t="str">
        <f>IF(Centralizator!$U25=$A$1,Centralizator!A25,"")</f>
        <v/>
      </c>
      <c r="E25" s="93" t="str">
        <f>IF(Centralizator!$U25=$A$1,Centralizator!B25,"")</f>
        <v/>
      </c>
      <c r="F25" s="93" t="str">
        <f>IF(Centralizator!$U25=$A$1,Centralizator!C25,"")</f>
        <v/>
      </c>
      <c r="G25" s="100" t="str">
        <f>IF(Centralizator!$U25=$A$1,Centralizator!D25,"")</f>
        <v/>
      </c>
      <c r="H25" s="100" t="str">
        <f>IF(Centralizator!$U25=$A$1,Centralizator!E25,"")</f>
        <v/>
      </c>
      <c r="I25" s="100" t="str">
        <f>IF(Centralizator!$U25=$A$1,Centralizator!F25,"")</f>
        <v/>
      </c>
      <c r="J25" s="100" t="str">
        <f>IF(Centralizator!$U25=$A$1,Centralizator!G25,"")</f>
        <v/>
      </c>
      <c r="K25" s="100" t="str">
        <f>IF(Centralizator!$U25=$A$1,Centralizator!H25,"")</f>
        <v/>
      </c>
      <c r="L25" s="100" t="str">
        <f>IF(Centralizator!$U25=$A$1,Centralizator!J25,"")</f>
        <v/>
      </c>
      <c r="M25" s="100" t="str">
        <f>IF(Centralizator!$U25=$A$1,Centralizator!K25,"")</f>
        <v/>
      </c>
      <c r="N25" s="100" t="str">
        <f>IF(Centralizator!$U25=$A$1,Centralizator!L25,"")</f>
        <v/>
      </c>
      <c r="O25" s="94" t="str">
        <f>IF(Centralizator!$U25=$A$1,Centralizator!N25,"")</f>
        <v/>
      </c>
      <c r="P25" s="94" t="str">
        <f>IF(Centralizator!$U25=$A$1,Centralizator!O25,"")</f>
        <v/>
      </c>
      <c r="Q25" s="94" t="str">
        <f>IF(Centralizator!$U25=$A$1,Centralizator!P25,"")</f>
        <v/>
      </c>
      <c r="R25" s="94" t="str">
        <f>IF(Centralizator!$U25=$A$1,Centralizator!Q25,"")</f>
        <v/>
      </c>
      <c r="S25" s="94" t="str">
        <f>IF(Centralizator!$U25=$A$1,Centralizator!R25,"")</f>
        <v/>
      </c>
      <c r="T25" s="94" t="str">
        <f>IF(Centralizator!$U25=$A$1,Centralizator!S25,"")</f>
        <v/>
      </c>
      <c r="U25" s="94" t="str">
        <f>IF(Centralizator!$U25=$A$1,Centralizator!T25,"")</f>
        <v/>
      </c>
      <c r="V25" s="94" t="str">
        <f>IF(Centralizator!$U25=$A$1,Centralizator!U25,"")</f>
        <v/>
      </c>
      <c r="W25" s="94" t="str">
        <f>IF(Centralizator!$U25=$A$1,Centralizator!V25,"")</f>
        <v/>
      </c>
      <c r="X25" s="94" t="str">
        <f>IF(Centralizator!$U25=$A$1,Centralizator!W25,"")</f>
        <v/>
      </c>
      <c r="Y25" s="94" t="str">
        <f>IF(Centralizator!$U25=$A$1,Centralizator!X25,"")</f>
        <v/>
      </c>
      <c r="Z25" s="94" t="str">
        <f>IF(Centralizator!$U25=$A$1,Centralizator!Y25,"")</f>
        <v/>
      </c>
      <c r="AA25" s="94" t="str">
        <f>IF(Centralizator!$U25=$A$1,Centralizator!Z25,"")</f>
        <v/>
      </c>
      <c r="AB25" s="94" t="str">
        <f>IF(Centralizator!$U25=$A$1,Centralizator!AA25,"")</f>
        <v/>
      </c>
      <c r="AC25" s="94" t="str">
        <f>IF(Centralizator!$U25=$A$1,Centralizator!AB25,"")</f>
        <v/>
      </c>
    </row>
    <row r="26" spans="1:29" hidden="1" x14ac:dyDescent="0.2">
      <c r="A26" s="93" t="str">
        <f t="shared" si="0"/>
        <v/>
      </c>
      <c r="B26" s="93">
        <f t="shared" si="1"/>
        <v>0</v>
      </c>
      <c r="C26" s="93">
        <v>18</v>
      </c>
      <c r="D26" s="93" t="str">
        <f>IF(Centralizator!$U26=$A$1,Centralizator!A26,"")</f>
        <v/>
      </c>
      <c r="E26" s="93" t="str">
        <f>IF(Centralizator!$U26=$A$1,Centralizator!B26,"")</f>
        <v/>
      </c>
      <c r="F26" s="93" t="str">
        <f>IF(Centralizator!$U26=$A$1,Centralizator!C26,"")</f>
        <v/>
      </c>
      <c r="G26" s="100" t="str">
        <f>IF(Centralizator!$U26=$A$1,Centralizator!D26,"")</f>
        <v/>
      </c>
      <c r="H26" s="100" t="str">
        <f>IF(Centralizator!$U26=$A$1,Centralizator!E26,"")</f>
        <v/>
      </c>
      <c r="I26" s="100" t="str">
        <f>IF(Centralizator!$U26=$A$1,Centralizator!F26,"")</f>
        <v/>
      </c>
      <c r="J26" s="100" t="str">
        <f>IF(Centralizator!$U26=$A$1,Centralizator!G26,"")</f>
        <v/>
      </c>
      <c r="K26" s="100" t="str">
        <f>IF(Centralizator!$U26=$A$1,Centralizator!H26,"")</f>
        <v/>
      </c>
      <c r="L26" s="100" t="str">
        <f>IF(Centralizator!$U26=$A$1,Centralizator!J26,"")</f>
        <v/>
      </c>
      <c r="M26" s="100" t="str">
        <f>IF(Centralizator!$U26=$A$1,Centralizator!K26,"")</f>
        <v/>
      </c>
      <c r="N26" s="100" t="str">
        <f>IF(Centralizator!$U26=$A$1,Centralizator!L26,"")</f>
        <v/>
      </c>
      <c r="O26" s="94" t="str">
        <f>IF(Centralizator!$U26=$A$1,Centralizator!N26,"")</f>
        <v/>
      </c>
      <c r="P26" s="94" t="str">
        <f>IF(Centralizator!$U26=$A$1,Centralizator!O26,"")</f>
        <v/>
      </c>
      <c r="Q26" s="94" t="str">
        <f>IF(Centralizator!$U26=$A$1,Centralizator!P26,"")</f>
        <v/>
      </c>
      <c r="R26" s="94" t="str">
        <f>IF(Centralizator!$U26=$A$1,Centralizator!Q26,"")</f>
        <v/>
      </c>
      <c r="S26" s="94" t="str">
        <f>IF(Centralizator!$U26=$A$1,Centralizator!R26,"")</f>
        <v/>
      </c>
      <c r="T26" s="94" t="str">
        <f>IF(Centralizator!$U26=$A$1,Centralizator!S26,"")</f>
        <v/>
      </c>
      <c r="U26" s="94" t="str">
        <f>IF(Centralizator!$U26=$A$1,Centralizator!T26,"")</f>
        <v/>
      </c>
      <c r="V26" s="94" t="str">
        <f>IF(Centralizator!$U26=$A$1,Centralizator!U26,"")</f>
        <v/>
      </c>
      <c r="W26" s="94" t="str">
        <f>IF(Centralizator!$U26=$A$1,Centralizator!V26,"")</f>
        <v/>
      </c>
      <c r="X26" s="94" t="str">
        <f>IF(Centralizator!$U26=$A$1,Centralizator!W26,"")</f>
        <v/>
      </c>
      <c r="Y26" s="94" t="str">
        <f>IF(Centralizator!$U26=$A$1,Centralizator!X26,"")</f>
        <v/>
      </c>
      <c r="Z26" s="94" t="str">
        <f>IF(Centralizator!$U26=$A$1,Centralizator!Y26,"")</f>
        <v/>
      </c>
      <c r="AA26" s="94" t="str">
        <f>IF(Centralizator!$U26=$A$1,Centralizator!Z26,"")</f>
        <v/>
      </c>
      <c r="AB26" s="94" t="str">
        <f>IF(Centralizator!$U26=$A$1,Centralizator!AA26,"")</f>
        <v/>
      </c>
      <c r="AC26" s="94" t="str">
        <f>IF(Centralizator!$U26=$A$1,Centralizator!AB26,"")</f>
        <v/>
      </c>
    </row>
    <row r="27" spans="1:29" hidden="1" x14ac:dyDescent="0.2">
      <c r="A27" s="93" t="str">
        <f t="shared" si="0"/>
        <v/>
      </c>
      <c r="B27" s="93">
        <f t="shared" si="1"/>
        <v>0</v>
      </c>
      <c r="C27" s="93">
        <v>19</v>
      </c>
      <c r="D27" s="93" t="str">
        <f>IF(Centralizator!$U27=$A$1,Centralizator!A27,"")</f>
        <v/>
      </c>
      <c r="E27" s="93" t="str">
        <f>IF(Centralizator!$U27=$A$1,Centralizator!B27,"")</f>
        <v/>
      </c>
      <c r="F27" s="93" t="str">
        <f>IF(Centralizator!$U27=$A$1,Centralizator!C27,"")</f>
        <v/>
      </c>
      <c r="G27" s="100" t="str">
        <f>IF(Centralizator!$U27=$A$1,Centralizator!D27,"")</f>
        <v/>
      </c>
      <c r="H27" s="100" t="str">
        <f>IF(Centralizator!$U27=$A$1,Centralizator!E27,"")</f>
        <v/>
      </c>
      <c r="I27" s="100" t="str">
        <f>IF(Centralizator!$U27=$A$1,Centralizator!F27,"")</f>
        <v/>
      </c>
      <c r="J27" s="100" t="str">
        <f>IF(Centralizator!$U27=$A$1,Centralizator!G27,"")</f>
        <v/>
      </c>
      <c r="K27" s="100" t="str">
        <f>IF(Centralizator!$U27=$A$1,Centralizator!H27,"")</f>
        <v/>
      </c>
      <c r="L27" s="100" t="str">
        <f>IF(Centralizator!$U27=$A$1,Centralizator!J27,"")</f>
        <v/>
      </c>
      <c r="M27" s="100" t="str">
        <f>IF(Centralizator!$U27=$A$1,Centralizator!K27,"")</f>
        <v/>
      </c>
      <c r="N27" s="100" t="str">
        <f>IF(Centralizator!$U27=$A$1,Centralizator!L27,"")</f>
        <v/>
      </c>
      <c r="O27" s="94" t="str">
        <f>IF(Centralizator!$U27=$A$1,Centralizator!N27,"")</f>
        <v/>
      </c>
      <c r="P27" s="94" t="str">
        <f>IF(Centralizator!$U27=$A$1,Centralizator!O27,"")</f>
        <v/>
      </c>
      <c r="Q27" s="94" t="str">
        <f>IF(Centralizator!$U27=$A$1,Centralizator!P27,"")</f>
        <v/>
      </c>
      <c r="R27" s="94" t="str">
        <f>IF(Centralizator!$U27=$A$1,Centralizator!Q27,"")</f>
        <v/>
      </c>
      <c r="S27" s="94" t="str">
        <f>IF(Centralizator!$U27=$A$1,Centralizator!R27,"")</f>
        <v/>
      </c>
      <c r="T27" s="94" t="str">
        <f>IF(Centralizator!$U27=$A$1,Centralizator!S27,"")</f>
        <v/>
      </c>
      <c r="U27" s="94" t="str">
        <f>IF(Centralizator!$U27=$A$1,Centralizator!T27,"")</f>
        <v/>
      </c>
      <c r="V27" s="94" t="str">
        <f>IF(Centralizator!$U27=$A$1,Centralizator!U27,"")</f>
        <v/>
      </c>
      <c r="W27" s="94" t="str">
        <f>IF(Centralizator!$U27=$A$1,Centralizator!V27,"")</f>
        <v/>
      </c>
      <c r="X27" s="94" t="str">
        <f>IF(Centralizator!$U27=$A$1,Centralizator!W27,"")</f>
        <v/>
      </c>
      <c r="Y27" s="94" t="str">
        <f>IF(Centralizator!$U27=$A$1,Centralizator!X27,"")</f>
        <v/>
      </c>
      <c r="Z27" s="94" t="str">
        <f>IF(Centralizator!$U27=$A$1,Centralizator!Y27,"")</f>
        <v/>
      </c>
      <c r="AA27" s="94" t="str">
        <f>IF(Centralizator!$U27=$A$1,Centralizator!Z27,"")</f>
        <v/>
      </c>
      <c r="AB27" s="94" t="str">
        <f>IF(Centralizator!$U27=$A$1,Centralizator!AA27,"")</f>
        <v/>
      </c>
      <c r="AC27" s="94" t="str">
        <f>IF(Centralizator!$U27=$A$1,Centralizator!AB27,"")</f>
        <v/>
      </c>
    </row>
    <row r="28" spans="1:29" hidden="1" x14ac:dyDescent="0.2">
      <c r="A28" s="93" t="str">
        <f t="shared" si="0"/>
        <v/>
      </c>
      <c r="B28" s="93">
        <f t="shared" si="1"/>
        <v>0</v>
      </c>
      <c r="C28" s="93">
        <v>20</v>
      </c>
      <c r="D28" s="93" t="str">
        <f>IF(Centralizator!$U28=$A$1,Centralizator!A28,"")</f>
        <v/>
      </c>
      <c r="E28" s="93" t="str">
        <f>IF(Centralizator!$U28=$A$1,Centralizator!B28,"")</f>
        <v/>
      </c>
      <c r="F28" s="93" t="str">
        <f>IF(Centralizator!$U28=$A$1,Centralizator!C28,"")</f>
        <v/>
      </c>
      <c r="G28" s="100" t="str">
        <f>IF(Centralizator!$U28=$A$1,Centralizator!D28,"")</f>
        <v/>
      </c>
      <c r="H28" s="100" t="str">
        <f>IF(Centralizator!$U28=$A$1,Centralizator!E28,"")</f>
        <v/>
      </c>
      <c r="I28" s="100" t="str">
        <f>IF(Centralizator!$U28=$A$1,Centralizator!F28,"")</f>
        <v/>
      </c>
      <c r="J28" s="100" t="str">
        <f>IF(Centralizator!$U28=$A$1,Centralizator!G28,"")</f>
        <v/>
      </c>
      <c r="K28" s="100" t="str">
        <f>IF(Centralizator!$U28=$A$1,Centralizator!H28,"")</f>
        <v/>
      </c>
      <c r="L28" s="100" t="str">
        <f>IF(Centralizator!$U28=$A$1,Centralizator!J28,"")</f>
        <v/>
      </c>
      <c r="M28" s="100" t="str">
        <f>IF(Centralizator!$U28=$A$1,Centralizator!K28,"")</f>
        <v/>
      </c>
      <c r="N28" s="100" t="str">
        <f>IF(Centralizator!$U28=$A$1,Centralizator!L28,"")</f>
        <v/>
      </c>
      <c r="O28" s="94" t="str">
        <f>IF(Centralizator!$U28=$A$1,Centralizator!N28,"")</f>
        <v/>
      </c>
      <c r="P28" s="94" t="str">
        <f>IF(Centralizator!$U28=$A$1,Centralizator!O28,"")</f>
        <v/>
      </c>
      <c r="Q28" s="94" t="str">
        <f>IF(Centralizator!$U28=$A$1,Centralizator!P28,"")</f>
        <v/>
      </c>
      <c r="R28" s="94" t="str">
        <f>IF(Centralizator!$U28=$A$1,Centralizator!Q28,"")</f>
        <v/>
      </c>
      <c r="S28" s="94" t="str">
        <f>IF(Centralizator!$U28=$A$1,Centralizator!R28,"")</f>
        <v/>
      </c>
      <c r="T28" s="94" t="str">
        <f>IF(Centralizator!$U28=$A$1,Centralizator!S28,"")</f>
        <v/>
      </c>
      <c r="U28" s="94" t="str">
        <f>IF(Centralizator!$U28=$A$1,Centralizator!T28,"")</f>
        <v/>
      </c>
      <c r="V28" s="94" t="str">
        <f>IF(Centralizator!$U28=$A$1,Centralizator!U28,"")</f>
        <v/>
      </c>
      <c r="W28" s="94" t="str">
        <f>IF(Centralizator!$U28=$A$1,Centralizator!V28,"")</f>
        <v/>
      </c>
      <c r="X28" s="94" t="str">
        <f>IF(Centralizator!$U28=$A$1,Centralizator!W28,"")</f>
        <v/>
      </c>
      <c r="Y28" s="94" t="str">
        <f>IF(Centralizator!$U28=$A$1,Centralizator!X28,"")</f>
        <v/>
      </c>
      <c r="Z28" s="94" t="str">
        <f>IF(Centralizator!$U28=$A$1,Centralizator!Y28,"")</f>
        <v/>
      </c>
      <c r="AA28" s="94" t="str">
        <f>IF(Centralizator!$U28=$A$1,Centralizator!Z28,"")</f>
        <v/>
      </c>
      <c r="AB28" s="94" t="str">
        <f>IF(Centralizator!$U28=$A$1,Centralizator!AA28,"")</f>
        <v/>
      </c>
      <c r="AC28" s="94" t="str">
        <f>IF(Centralizator!$U28=$A$1,Centralizator!AB28,"")</f>
        <v/>
      </c>
    </row>
    <row r="29" spans="1:29" hidden="1" x14ac:dyDescent="0.2">
      <c r="A29" s="93" t="str">
        <f t="shared" si="0"/>
        <v/>
      </c>
      <c r="B29" s="93">
        <f t="shared" si="1"/>
        <v>0</v>
      </c>
      <c r="C29" s="93">
        <v>21</v>
      </c>
      <c r="D29" s="93" t="str">
        <f>IF(Centralizator!$U29=$A$1,Centralizator!A29,"")</f>
        <v/>
      </c>
      <c r="E29" s="93" t="str">
        <f>IF(Centralizator!$U29=$A$1,Centralizator!B29,"")</f>
        <v/>
      </c>
      <c r="F29" s="93" t="str">
        <f>IF(Centralizator!$U29=$A$1,Centralizator!C29,"")</f>
        <v/>
      </c>
      <c r="G29" s="100" t="str">
        <f>IF(Centralizator!$U29=$A$1,Centralizator!D29,"")</f>
        <v/>
      </c>
      <c r="H29" s="100" t="str">
        <f>IF(Centralizator!$U29=$A$1,Centralizator!E29,"")</f>
        <v/>
      </c>
      <c r="I29" s="100" t="str">
        <f>IF(Centralizator!$U29=$A$1,Centralizator!F29,"")</f>
        <v/>
      </c>
      <c r="J29" s="100" t="str">
        <f>IF(Centralizator!$U29=$A$1,Centralizator!G29,"")</f>
        <v/>
      </c>
      <c r="K29" s="100" t="str">
        <f>IF(Centralizator!$U29=$A$1,Centralizator!H29,"")</f>
        <v/>
      </c>
      <c r="L29" s="100" t="str">
        <f>IF(Centralizator!$U29=$A$1,Centralizator!J29,"")</f>
        <v/>
      </c>
      <c r="M29" s="100" t="str">
        <f>IF(Centralizator!$U29=$A$1,Centralizator!K29,"")</f>
        <v/>
      </c>
      <c r="N29" s="100" t="str">
        <f>IF(Centralizator!$U29=$A$1,Centralizator!L29,"")</f>
        <v/>
      </c>
      <c r="O29" s="94" t="str">
        <f>IF(Centralizator!$U29=$A$1,Centralizator!N29,"")</f>
        <v/>
      </c>
      <c r="P29" s="94" t="str">
        <f>IF(Centralizator!$U29=$A$1,Centralizator!O29,"")</f>
        <v/>
      </c>
      <c r="Q29" s="94" t="str">
        <f>IF(Centralizator!$U29=$A$1,Centralizator!P29,"")</f>
        <v/>
      </c>
      <c r="R29" s="94" t="str">
        <f>IF(Centralizator!$U29=$A$1,Centralizator!Q29,"")</f>
        <v/>
      </c>
      <c r="S29" s="94" t="str">
        <f>IF(Centralizator!$U29=$A$1,Centralizator!R29,"")</f>
        <v/>
      </c>
      <c r="T29" s="94" t="str">
        <f>IF(Centralizator!$U29=$A$1,Centralizator!S29,"")</f>
        <v/>
      </c>
      <c r="U29" s="94" t="str">
        <f>IF(Centralizator!$U29=$A$1,Centralizator!T29,"")</f>
        <v/>
      </c>
      <c r="V29" s="94" t="str">
        <f>IF(Centralizator!$U29=$A$1,Centralizator!U29,"")</f>
        <v/>
      </c>
      <c r="W29" s="94" t="str">
        <f>IF(Centralizator!$U29=$A$1,Centralizator!V29,"")</f>
        <v/>
      </c>
      <c r="X29" s="94" t="str">
        <f>IF(Centralizator!$U29=$A$1,Centralizator!W29,"")</f>
        <v/>
      </c>
      <c r="Y29" s="94" t="str">
        <f>IF(Centralizator!$U29=$A$1,Centralizator!X29,"")</f>
        <v/>
      </c>
      <c r="Z29" s="94" t="str">
        <f>IF(Centralizator!$U29=$A$1,Centralizator!Y29,"")</f>
        <v/>
      </c>
      <c r="AA29" s="94" t="str">
        <f>IF(Centralizator!$U29=$A$1,Centralizator!Z29,"")</f>
        <v/>
      </c>
      <c r="AB29" s="94" t="str">
        <f>IF(Centralizator!$U29=$A$1,Centralizator!AA29,"")</f>
        <v/>
      </c>
      <c r="AC29" s="94" t="str">
        <f>IF(Centralizator!$U29=$A$1,Centralizator!AB29,"")</f>
        <v/>
      </c>
    </row>
    <row r="30" spans="1:29" hidden="1" x14ac:dyDescent="0.2">
      <c r="A30" s="93">
        <f t="shared" si="0"/>
        <v>1</v>
      </c>
      <c r="B30" s="93">
        <f t="shared" si="1"/>
        <v>1</v>
      </c>
      <c r="C30" s="93">
        <v>22</v>
      </c>
      <c r="D30" s="93">
        <f>IF(Centralizator!$U30=$A$1,Centralizator!A30,"")</f>
        <v>2</v>
      </c>
      <c r="E30" s="93">
        <f>IF(Centralizator!$U30=$A$1,Centralizator!B30,"")</f>
        <v>3</v>
      </c>
      <c r="F30" s="93" t="str">
        <f>IF(Centralizator!$U30=$A$1,Centralizator!C30,"")</f>
        <v>Computer Programming and Utilization 2</v>
      </c>
      <c r="G30" s="100">
        <f>IF(Centralizator!$U30=$A$1,Centralizator!D30,"")</f>
        <v>0</v>
      </c>
      <c r="H30" s="100">
        <f>IF(Centralizator!$U30=$A$1,Centralizator!E30,"")</f>
        <v>0</v>
      </c>
      <c r="I30" s="100" t="str">
        <f>IF(Centralizator!$U30=$A$1,Centralizator!F30,"")</f>
        <v>S.L.</v>
      </c>
      <c r="J30" s="100" t="str">
        <f>IF(Centralizator!$U30=$A$1,Centralizator!G30,"")</f>
        <v>dr.ing.</v>
      </c>
      <c r="K30" s="100" t="str">
        <f>IF(Centralizator!$U30=$A$1,Centralizator!H30,"")</f>
        <v>DUME Adrian</v>
      </c>
      <c r="L30" s="100" t="str">
        <f>IF(Centralizator!$U30=$A$1,Centralizator!J30,"")</f>
        <v>Asist.</v>
      </c>
      <c r="M30" s="100" t="str">
        <f>IF(Centralizator!$U30=$A$1,Centralizator!K30,"")</f>
        <v>dr.ing.</v>
      </c>
      <c r="N30" s="100" t="str">
        <f>IF(Centralizator!$U30=$A$1,Centralizator!L30,"")</f>
        <v>STEF Dorian</v>
      </c>
      <c r="O30" s="94" t="str">
        <f>IF(Centralizator!$U30=$A$1,Centralizator!N30,"")</f>
        <v>D</v>
      </c>
      <c r="P30" s="94">
        <f>IF(Centralizator!$U30=$A$1,Centralizator!O30,"")</f>
        <v>4</v>
      </c>
      <c r="Q30" s="94">
        <f>IF(Centralizator!$U30=$A$1,Centralizator!P30,"")</f>
        <v>14</v>
      </c>
      <c r="R30" s="94">
        <f>IF(Centralizator!$U30=$A$1,Centralizator!Q30,"")</f>
        <v>0</v>
      </c>
      <c r="S30" s="94">
        <f>IF(Centralizator!$U30=$A$1,Centralizator!R30,"")</f>
        <v>28</v>
      </c>
      <c r="T30" s="94">
        <f>IF(Centralizator!$U30=$A$1,Centralizator!S30,"")</f>
        <v>0</v>
      </c>
      <c r="U30" s="94">
        <f>IF(Centralizator!$U30=$A$1,Centralizator!T30,"")</f>
        <v>42</v>
      </c>
      <c r="V30" s="94" t="str">
        <f>IF(Centralizator!$U30=$A$1,Centralizator!U30,"")</f>
        <v>DS</v>
      </c>
      <c r="W30" s="94">
        <f>IF(Centralizator!$U30=$A$1,Centralizator!V30,"")</f>
        <v>42</v>
      </c>
      <c r="X30" s="94">
        <f>IF(Centralizator!$U30=$A$1,Centralizator!W30,"")</f>
        <v>14</v>
      </c>
      <c r="Y30" s="94">
        <f>IF(Centralizator!$U30=$A$1,Centralizator!X30,"")</f>
        <v>28</v>
      </c>
      <c r="Z30" s="94">
        <f>IF(Centralizator!$U30=$A$1,Centralizator!Y30,"")</f>
        <v>3</v>
      </c>
      <c r="AA30" s="94">
        <f>IF(Centralizator!$U30=$A$1,Centralizator!Z30,"")</f>
        <v>1</v>
      </c>
      <c r="AB30" s="94">
        <f>IF(Centralizator!$U30=$A$1,Centralizator!AA30,"")</f>
        <v>2</v>
      </c>
      <c r="AC30" s="94" t="str">
        <f>IF(Centralizator!$U30=$A$1,Centralizator!AB30,"")</f>
        <v>Oblig.</v>
      </c>
    </row>
    <row r="31" spans="1:29" hidden="1" x14ac:dyDescent="0.2">
      <c r="A31" s="93" t="str">
        <f t="shared" si="0"/>
        <v/>
      </c>
      <c r="B31" s="93">
        <f t="shared" si="1"/>
        <v>1</v>
      </c>
      <c r="C31" s="93">
        <v>23</v>
      </c>
      <c r="D31" s="93" t="str">
        <f>IF(Centralizator!$U31=$A$1,Centralizator!A31,"")</f>
        <v/>
      </c>
      <c r="E31" s="93" t="str">
        <f>IF(Centralizator!$U31=$A$1,Centralizator!B31,"")</f>
        <v/>
      </c>
      <c r="F31" s="93" t="str">
        <f>IF(Centralizator!$U31=$A$1,Centralizator!C31,"")</f>
        <v/>
      </c>
      <c r="G31" s="100" t="str">
        <f>IF(Centralizator!$U31=$A$1,Centralizator!D31,"")</f>
        <v/>
      </c>
      <c r="H31" s="100" t="str">
        <f>IF(Centralizator!$U31=$A$1,Centralizator!E31,"")</f>
        <v/>
      </c>
      <c r="I31" s="100" t="str">
        <f>IF(Centralizator!$U31=$A$1,Centralizator!F31,"")</f>
        <v/>
      </c>
      <c r="J31" s="100" t="str">
        <f>IF(Centralizator!$U31=$A$1,Centralizator!G31,"")</f>
        <v/>
      </c>
      <c r="K31" s="100" t="str">
        <f>IF(Centralizator!$U31=$A$1,Centralizator!H31,"")</f>
        <v/>
      </c>
      <c r="L31" s="100" t="str">
        <f>IF(Centralizator!$U31=$A$1,Centralizator!J31,"")</f>
        <v/>
      </c>
      <c r="M31" s="100" t="str">
        <f>IF(Centralizator!$U31=$A$1,Centralizator!K31,"")</f>
        <v/>
      </c>
      <c r="N31" s="100" t="str">
        <f>IF(Centralizator!$U31=$A$1,Centralizator!L31,"")</f>
        <v/>
      </c>
      <c r="O31" s="94" t="str">
        <f>IF(Centralizator!$U31=$A$1,Centralizator!N31,"")</f>
        <v/>
      </c>
      <c r="P31" s="94" t="str">
        <f>IF(Centralizator!$U31=$A$1,Centralizator!O31,"")</f>
        <v/>
      </c>
      <c r="Q31" s="94" t="str">
        <f>IF(Centralizator!$U31=$A$1,Centralizator!P31,"")</f>
        <v/>
      </c>
      <c r="R31" s="94" t="str">
        <f>IF(Centralizator!$U31=$A$1,Centralizator!Q31,"")</f>
        <v/>
      </c>
      <c r="S31" s="94" t="str">
        <f>IF(Centralizator!$U31=$A$1,Centralizator!R31,"")</f>
        <v/>
      </c>
      <c r="T31" s="94" t="str">
        <f>IF(Centralizator!$U31=$A$1,Centralizator!S31,"")</f>
        <v/>
      </c>
      <c r="U31" s="94" t="str">
        <f>IF(Centralizator!$U31=$A$1,Centralizator!T31,"")</f>
        <v/>
      </c>
      <c r="V31" s="94" t="str">
        <f>IF(Centralizator!$U31=$A$1,Centralizator!U31,"")</f>
        <v/>
      </c>
      <c r="W31" s="94" t="str">
        <f>IF(Centralizator!$U31=$A$1,Centralizator!V31,"")</f>
        <v/>
      </c>
      <c r="X31" s="94" t="str">
        <f>IF(Centralizator!$U31=$A$1,Centralizator!W31,"")</f>
        <v/>
      </c>
      <c r="Y31" s="94" t="str">
        <f>IF(Centralizator!$U31=$A$1,Centralizator!X31,"")</f>
        <v/>
      </c>
      <c r="Z31" s="94" t="str">
        <f>IF(Centralizator!$U31=$A$1,Centralizator!Y31,"")</f>
        <v/>
      </c>
      <c r="AA31" s="94" t="str">
        <f>IF(Centralizator!$U31=$A$1,Centralizator!Z31,"")</f>
        <v/>
      </c>
      <c r="AB31" s="94" t="str">
        <f>IF(Centralizator!$U31=$A$1,Centralizator!AA31,"")</f>
        <v/>
      </c>
      <c r="AC31" s="94" t="str">
        <f>IF(Centralizator!$U31=$A$1,Centralizator!AB31,"")</f>
        <v/>
      </c>
    </row>
    <row r="32" spans="1:29" hidden="1" x14ac:dyDescent="0.2">
      <c r="A32" s="93" t="str">
        <f t="shared" si="0"/>
        <v/>
      </c>
      <c r="B32" s="93">
        <f t="shared" si="1"/>
        <v>1</v>
      </c>
      <c r="C32" s="93">
        <v>24</v>
      </c>
      <c r="D32" s="93" t="str">
        <f>IF(Centralizator!$U32=$A$1,Centralizator!A32,"")</f>
        <v/>
      </c>
      <c r="E32" s="93" t="str">
        <f>IF(Centralizator!$U32=$A$1,Centralizator!B32,"")</f>
        <v/>
      </c>
      <c r="F32" s="93" t="str">
        <f>IF(Centralizator!$U32=$A$1,Centralizator!C32,"")</f>
        <v/>
      </c>
      <c r="G32" s="100" t="str">
        <f>IF(Centralizator!$U32=$A$1,Centralizator!D32,"")</f>
        <v/>
      </c>
      <c r="H32" s="100" t="str">
        <f>IF(Centralizator!$U32=$A$1,Centralizator!E32,"")</f>
        <v/>
      </c>
      <c r="I32" s="100" t="str">
        <f>IF(Centralizator!$U32=$A$1,Centralizator!F32,"")</f>
        <v/>
      </c>
      <c r="J32" s="100" t="str">
        <f>IF(Centralizator!$U32=$A$1,Centralizator!G32,"")</f>
        <v/>
      </c>
      <c r="K32" s="100" t="str">
        <f>IF(Centralizator!$U32=$A$1,Centralizator!H32,"")</f>
        <v/>
      </c>
      <c r="L32" s="100" t="str">
        <f>IF(Centralizator!$U32=$A$1,Centralizator!J32,"")</f>
        <v/>
      </c>
      <c r="M32" s="100" t="str">
        <f>IF(Centralizator!$U32=$A$1,Centralizator!K32,"")</f>
        <v/>
      </c>
      <c r="N32" s="100" t="str">
        <f>IF(Centralizator!$U32=$A$1,Centralizator!L32,"")</f>
        <v/>
      </c>
      <c r="O32" s="94" t="str">
        <f>IF(Centralizator!$U32=$A$1,Centralizator!N32,"")</f>
        <v/>
      </c>
      <c r="P32" s="94" t="str">
        <f>IF(Centralizator!$U32=$A$1,Centralizator!O32,"")</f>
        <v/>
      </c>
      <c r="Q32" s="94" t="str">
        <f>IF(Centralizator!$U32=$A$1,Centralizator!P32,"")</f>
        <v/>
      </c>
      <c r="R32" s="94" t="str">
        <f>IF(Centralizator!$U32=$A$1,Centralizator!Q32,"")</f>
        <v/>
      </c>
      <c r="S32" s="94" t="str">
        <f>IF(Centralizator!$U32=$A$1,Centralizator!R32,"")</f>
        <v/>
      </c>
      <c r="T32" s="94" t="str">
        <f>IF(Centralizator!$U32=$A$1,Centralizator!S32,"")</f>
        <v/>
      </c>
      <c r="U32" s="94" t="str">
        <f>IF(Centralizator!$U32=$A$1,Centralizator!T32,"")</f>
        <v/>
      </c>
      <c r="V32" s="94" t="str">
        <f>IF(Centralizator!$U32=$A$1,Centralizator!U32,"")</f>
        <v/>
      </c>
      <c r="W32" s="94" t="str">
        <f>IF(Centralizator!$U32=$A$1,Centralizator!V32,"")</f>
        <v/>
      </c>
      <c r="X32" s="94" t="str">
        <f>IF(Centralizator!$U32=$A$1,Centralizator!W32,"")</f>
        <v/>
      </c>
      <c r="Y32" s="94" t="str">
        <f>IF(Centralizator!$U32=$A$1,Centralizator!X32,"")</f>
        <v/>
      </c>
      <c r="Z32" s="94" t="str">
        <f>IF(Centralizator!$U32=$A$1,Centralizator!Y32,"")</f>
        <v/>
      </c>
      <c r="AA32" s="94" t="str">
        <f>IF(Centralizator!$U32=$A$1,Centralizator!Z32,"")</f>
        <v/>
      </c>
      <c r="AB32" s="94" t="str">
        <f>IF(Centralizator!$U32=$A$1,Centralizator!AA32,"")</f>
        <v/>
      </c>
      <c r="AC32" s="94" t="str">
        <f>IF(Centralizator!$U32=$A$1,Centralizator!AB32,"")</f>
        <v/>
      </c>
    </row>
    <row r="33" spans="1:29" hidden="1" x14ac:dyDescent="0.2">
      <c r="A33" s="93" t="str">
        <f t="shared" si="0"/>
        <v/>
      </c>
      <c r="B33" s="93">
        <f t="shared" si="1"/>
        <v>1</v>
      </c>
      <c r="C33" s="93">
        <v>25</v>
      </c>
      <c r="D33" s="93" t="str">
        <f>IF(Centralizator!$U33=$A$1,Centralizator!A33,"")</f>
        <v/>
      </c>
      <c r="E33" s="93" t="str">
        <f>IF(Centralizator!$U33=$A$1,Centralizator!B33,"")</f>
        <v/>
      </c>
      <c r="F33" s="93" t="str">
        <f>IF(Centralizator!$U33=$A$1,Centralizator!C33,"")</f>
        <v/>
      </c>
      <c r="G33" s="100" t="str">
        <f>IF(Centralizator!$U33=$A$1,Centralizator!D33,"")</f>
        <v/>
      </c>
      <c r="H33" s="100" t="str">
        <f>IF(Centralizator!$U33=$A$1,Centralizator!E33,"")</f>
        <v/>
      </c>
      <c r="I33" s="100" t="str">
        <f>IF(Centralizator!$U33=$A$1,Centralizator!F33,"")</f>
        <v/>
      </c>
      <c r="J33" s="100" t="str">
        <f>IF(Centralizator!$U33=$A$1,Centralizator!G33,"")</f>
        <v/>
      </c>
      <c r="K33" s="100" t="str">
        <f>IF(Centralizator!$U33=$A$1,Centralizator!H33,"")</f>
        <v/>
      </c>
      <c r="L33" s="100" t="str">
        <f>IF(Centralizator!$U33=$A$1,Centralizator!J33,"")</f>
        <v/>
      </c>
      <c r="M33" s="100" t="str">
        <f>IF(Centralizator!$U33=$A$1,Centralizator!K33,"")</f>
        <v/>
      </c>
      <c r="N33" s="100" t="str">
        <f>IF(Centralizator!$U33=$A$1,Centralizator!L33,"")</f>
        <v/>
      </c>
      <c r="O33" s="94" t="str">
        <f>IF(Centralizator!$U33=$A$1,Centralizator!N33,"")</f>
        <v/>
      </c>
      <c r="P33" s="94" t="str">
        <f>IF(Centralizator!$U33=$A$1,Centralizator!O33,"")</f>
        <v/>
      </c>
      <c r="Q33" s="94" t="str">
        <f>IF(Centralizator!$U33=$A$1,Centralizator!P33,"")</f>
        <v/>
      </c>
      <c r="R33" s="94" t="str">
        <f>IF(Centralizator!$U33=$A$1,Centralizator!Q33,"")</f>
        <v/>
      </c>
      <c r="S33" s="94" t="str">
        <f>IF(Centralizator!$U33=$A$1,Centralizator!R33,"")</f>
        <v/>
      </c>
      <c r="T33" s="94" t="str">
        <f>IF(Centralizator!$U33=$A$1,Centralizator!S33,"")</f>
        <v/>
      </c>
      <c r="U33" s="94" t="str">
        <f>IF(Centralizator!$U33=$A$1,Centralizator!T33,"")</f>
        <v/>
      </c>
      <c r="V33" s="94" t="str">
        <f>IF(Centralizator!$U33=$A$1,Centralizator!U33,"")</f>
        <v/>
      </c>
      <c r="W33" s="94" t="str">
        <f>IF(Centralizator!$U33=$A$1,Centralizator!V33,"")</f>
        <v/>
      </c>
      <c r="X33" s="94" t="str">
        <f>IF(Centralizator!$U33=$A$1,Centralizator!W33,"")</f>
        <v/>
      </c>
      <c r="Y33" s="94" t="str">
        <f>IF(Centralizator!$U33=$A$1,Centralizator!X33,"")</f>
        <v/>
      </c>
      <c r="Z33" s="94" t="str">
        <f>IF(Centralizator!$U33=$A$1,Centralizator!Y33,"")</f>
        <v/>
      </c>
      <c r="AA33" s="94" t="str">
        <f>IF(Centralizator!$U33=$A$1,Centralizator!Z33,"")</f>
        <v/>
      </c>
      <c r="AB33" s="94" t="str">
        <f>IF(Centralizator!$U33=$A$1,Centralizator!AA33,"")</f>
        <v/>
      </c>
      <c r="AC33" s="94" t="str">
        <f>IF(Centralizator!$U33=$A$1,Centralizator!AB33,"")</f>
        <v/>
      </c>
    </row>
    <row r="34" spans="1:29" hidden="1" x14ac:dyDescent="0.2">
      <c r="A34" s="93" t="str">
        <f t="shared" si="0"/>
        <v/>
      </c>
      <c r="B34" s="93">
        <f t="shared" si="1"/>
        <v>1</v>
      </c>
      <c r="C34" s="93">
        <v>26</v>
      </c>
      <c r="D34" s="93" t="str">
        <f>IF(Centralizator!$U34=$A$1,Centralizator!A34,"")</f>
        <v/>
      </c>
      <c r="E34" s="93" t="str">
        <f>IF(Centralizator!$U34=$A$1,Centralizator!B34,"")</f>
        <v/>
      </c>
      <c r="F34" s="93" t="str">
        <f>IF(Centralizator!$U34=$A$1,Centralizator!C34,"")</f>
        <v/>
      </c>
      <c r="G34" s="100" t="str">
        <f>IF(Centralizator!$U34=$A$1,Centralizator!D34,"")</f>
        <v/>
      </c>
      <c r="H34" s="100" t="str">
        <f>IF(Centralizator!$U34=$A$1,Centralizator!E34,"")</f>
        <v/>
      </c>
      <c r="I34" s="100" t="str">
        <f>IF(Centralizator!$U34=$A$1,Centralizator!F34,"")</f>
        <v/>
      </c>
      <c r="J34" s="100" t="str">
        <f>IF(Centralizator!$U34=$A$1,Centralizator!G34,"")</f>
        <v/>
      </c>
      <c r="K34" s="100" t="str">
        <f>IF(Centralizator!$U34=$A$1,Centralizator!H34,"")</f>
        <v/>
      </c>
      <c r="L34" s="100" t="str">
        <f>IF(Centralizator!$U34=$A$1,Centralizator!J34,"")</f>
        <v/>
      </c>
      <c r="M34" s="100" t="str">
        <f>IF(Centralizator!$U34=$A$1,Centralizator!K34,"")</f>
        <v/>
      </c>
      <c r="N34" s="100" t="str">
        <f>IF(Centralizator!$U34=$A$1,Centralizator!L34,"")</f>
        <v/>
      </c>
      <c r="O34" s="94" t="str">
        <f>IF(Centralizator!$U34=$A$1,Centralizator!N34,"")</f>
        <v/>
      </c>
      <c r="P34" s="94" t="str">
        <f>IF(Centralizator!$U34=$A$1,Centralizator!O34,"")</f>
        <v/>
      </c>
      <c r="Q34" s="94" t="str">
        <f>IF(Centralizator!$U34=$A$1,Centralizator!P34,"")</f>
        <v/>
      </c>
      <c r="R34" s="94" t="str">
        <f>IF(Centralizator!$U34=$A$1,Centralizator!Q34,"")</f>
        <v/>
      </c>
      <c r="S34" s="94" t="str">
        <f>IF(Centralizator!$U34=$A$1,Centralizator!R34,"")</f>
        <v/>
      </c>
      <c r="T34" s="94" t="str">
        <f>IF(Centralizator!$U34=$A$1,Centralizator!S34,"")</f>
        <v/>
      </c>
      <c r="U34" s="94" t="str">
        <f>IF(Centralizator!$U34=$A$1,Centralizator!T34,"")</f>
        <v/>
      </c>
      <c r="V34" s="94" t="str">
        <f>IF(Centralizator!$U34=$A$1,Centralizator!U34,"")</f>
        <v/>
      </c>
      <c r="W34" s="94" t="str">
        <f>IF(Centralizator!$U34=$A$1,Centralizator!V34,"")</f>
        <v/>
      </c>
      <c r="X34" s="94" t="str">
        <f>IF(Centralizator!$U34=$A$1,Centralizator!W34,"")</f>
        <v/>
      </c>
      <c r="Y34" s="94" t="str">
        <f>IF(Centralizator!$U34=$A$1,Centralizator!X34,"")</f>
        <v/>
      </c>
      <c r="Z34" s="94" t="str">
        <f>IF(Centralizator!$U34=$A$1,Centralizator!Y34,"")</f>
        <v/>
      </c>
      <c r="AA34" s="94" t="str">
        <f>IF(Centralizator!$U34=$A$1,Centralizator!Z34,"")</f>
        <v/>
      </c>
      <c r="AB34" s="94" t="str">
        <f>IF(Centralizator!$U34=$A$1,Centralizator!AA34,"")</f>
        <v/>
      </c>
      <c r="AC34" s="94" t="str">
        <f>IF(Centralizator!$U34=$A$1,Centralizator!AB34,"")</f>
        <v/>
      </c>
    </row>
    <row r="35" spans="1:29" hidden="1" x14ac:dyDescent="0.2">
      <c r="A35" s="93" t="str">
        <f t="shared" si="0"/>
        <v/>
      </c>
      <c r="B35" s="93">
        <f t="shared" si="1"/>
        <v>1</v>
      </c>
      <c r="C35" s="93">
        <v>27</v>
      </c>
      <c r="D35" s="93" t="str">
        <f>IF(Centralizator!$U35=$A$1,Centralizator!A35,"")</f>
        <v/>
      </c>
      <c r="E35" s="93" t="str">
        <f>IF(Centralizator!$U35=$A$1,Centralizator!B35,"")</f>
        <v/>
      </c>
      <c r="F35" s="93" t="str">
        <f>IF(Centralizator!$U35=$A$1,Centralizator!C35,"")</f>
        <v/>
      </c>
      <c r="G35" s="100" t="str">
        <f>IF(Centralizator!$U35=$A$1,Centralizator!D35,"")</f>
        <v/>
      </c>
      <c r="H35" s="100" t="str">
        <f>IF(Centralizator!$U35=$A$1,Centralizator!E35,"")</f>
        <v/>
      </c>
      <c r="I35" s="100" t="str">
        <f>IF(Centralizator!$U35=$A$1,Centralizator!F35,"")</f>
        <v/>
      </c>
      <c r="J35" s="100" t="str">
        <f>IF(Centralizator!$U35=$A$1,Centralizator!G35,"")</f>
        <v/>
      </c>
      <c r="K35" s="100" t="str">
        <f>IF(Centralizator!$U35=$A$1,Centralizator!H35,"")</f>
        <v/>
      </c>
      <c r="L35" s="100" t="str">
        <f>IF(Centralizator!$U35=$A$1,Centralizator!J35,"")</f>
        <v/>
      </c>
      <c r="M35" s="100" t="str">
        <f>IF(Centralizator!$U35=$A$1,Centralizator!K35,"")</f>
        <v/>
      </c>
      <c r="N35" s="100" t="str">
        <f>IF(Centralizator!$U35=$A$1,Centralizator!L35,"")</f>
        <v/>
      </c>
      <c r="O35" s="94" t="str">
        <f>IF(Centralizator!$U35=$A$1,Centralizator!N35,"")</f>
        <v/>
      </c>
      <c r="P35" s="94" t="str">
        <f>IF(Centralizator!$U35=$A$1,Centralizator!O35,"")</f>
        <v/>
      </c>
      <c r="Q35" s="94" t="str">
        <f>IF(Centralizator!$U35=$A$1,Centralizator!P35,"")</f>
        <v/>
      </c>
      <c r="R35" s="94" t="str">
        <f>IF(Centralizator!$U35=$A$1,Centralizator!Q35,"")</f>
        <v/>
      </c>
      <c r="S35" s="94" t="str">
        <f>IF(Centralizator!$U35=$A$1,Centralizator!R35,"")</f>
        <v/>
      </c>
      <c r="T35" s="94" t="str">
        <f>IF(Centralizator!$U35=$A$1,Centralizator!S35,"")</f>
        <v/>
      </c>
      <c r="U35" s="94" t="str">
        <f>IF(Centralizator!$U35=$A$1,Centralizator!T35,"")</f>
        <v/>
      </c>
      <c r="V35" s="94" t="str">
        <f>IF(Centralizator!$U35=$A$1,Centralizator!U35,"")</f>
        <v/>
      </c>
      <c r="W35" s="94" t="str">
        <f>IF(Centralizator!$U35=$A$1,Centralizator!V35,"")</f>
        <v/>
      </c>
      <c r="X35" s="94" t="str">
        <f>IF(Centralizator!$U35=$A$1,Centralizator!W35,"")</f>
        <v/>
      </c>
      <c r="Y35" s="94" t="str">
        <f>IF(Centralizator!$U35=$A$1,Centralizator!X35,"")</f>
        <v/>
      </c>
      <c r="Z35" s="94" t="str">
        <f>IF(Centralizator!$U35=$A$1,Centralizator!Y35,"")</f>
        <v/>
      </c>
      <c r="AA35" s="94" t="str">
        <f>IF(Centralizator!$U35=$A$1,Centralizator!Z35,"")</f>
        <v/>
      </c>
      <c r="AB35" s="94" t="str">
        <f>IF(Centralizator!$U35=$A$1,Centralizator!AA35,"")</f>
        <v/>
      </c>
      <c r="AC35" s="94" t="str">
        <f>IF(Centralizator!$U35=$A$1,Centralizator!AB35,"")</f>
        <v/>
      </c>
    </row>
    <row r="36" spans="1:29" hidden="1" x14ac:dyDescent="0.2">
      <c r="A36" s="93" t="str">
        <f t="shared" si="0"/>
        <v/>
      </c>
      <c r="B36" s="93">
        <f t="shared" si="1"/>
        <v>1</v>
      </c>
      <c r="C36" s="93">
        <v>28</v>
      </c>
      <c r="D36" s="93" t="str">
        <f>IF(Centralizator!$U36=$A$1,Centralizator!A36,"")</f>
        <v/>
      </c>
      <c r="E36" s="93" t="str">
        <f>IF(Centralizator!$U36=$A$1,Centralizator!B36,"")</f>
        <v/>
      </c>
      <c r="F36" s="93" t="str">
        <f>IF(Centralizator!$U36=$A$1,Centralizator!C36,"")</f>
        <v/>
      </c>
      <c r="G36" s="100" t="str">
        <f>IF(Centralizator!$U36=$A$1,Centralizator!D36,"")</f>
        <v/>
      </c>
      <c r="H36" s="100" t="str">
        <f>IF(Centralizator!$U36=$A$1,Centralizator!E36,"")</f>
        <v/>
      </c>
      <c r="I36" s="100" t="str">
        <f>IF(Centralizator!$U36=$A$1,Centralizator!F36,"")</f>
        <v/>
      </c>
      <c r="J36" s="100" t="str">
        <f>IF(Centralizator!$U36=$A$1,Centralizator!G36,"")</f>
        <v/>
      </c>
      <c r="K36" s="100" t="str">
        <f>IF(Centralizator!$U36=$A$1,Centralizator!H36,"")</f>
        <v/>
      </c>
      <c r="L36" s="100" t="str">
        <f>IF(Centralizator!$U36=$A$1,Centralizator!J36,"")</f>
        <v/>
      </c>
      <c r="M36" s="100" t="str">
        <f>IF(Centralizator!$U36=$A$1,Centralizator!K36,"")</f>
        <v/>
      </c>
      <c r="N36" s="100" t="str">
        <f>IF(Centralizator!$U36=$A$1,Centralizator!L36,"")</f>
        <v/>
      </c>
      <c r="O36" s="94" t="str">
        <f>IF(Centralizator!$U36=$A$1,Centralizator!N36,"")</f>
        <v/>
      </c>
      <c r="P36" s="94" t="str">
        <f>IF(Centralizator!$U36=$A$1,Centralizator!O36,"")</f>
        <v/>
      </c>
      <c r="Q36" s="94" t="str">
        <f>IF(Centralizator!$U36=$A$1,Centralizator!P36,"")</f>
        <v/>
      </c>
      <c r="R36" s="94" t="str">
        <f>IF(Centralizator!$U36=$A$1,Centralizator!Q36,"")</f>
        <v/>
      </c>
      <c r="S36" s="94" t="str">
        <f>IF(Centralizator!$U36=$A$1,Centralizator!R36,"")</f>
        <v/>
      </c>
      <c r="T36" s="94" t="str">
        <f>IF(Centralizator!$U36=$A$1,Centralizator!S36,"")</f>
        <v/>
      </c>
      <c r="U36" s="94" t="str">
        <f>IF(Centralizator!$U36=$A$1,Centralizator!T36,"")</f>
        <v/>
      </c>
      <c r="V36" s="94" t="str">
        <f>IF(Centralizator!$U36=$A$1,Centralizator!U36,"")</f>
        <v/>
      </c>
      <c r="W36" s="94" t="str">
        <f>IF(Centralizator!$U36=$A$1,Centralizator!V36,"")</f>
        <v/>
      </c>
      <c r="X36" s="94" t="str">
        <f>IF(Centralizator!$U36=$A$1,Centralizator!W36,"")</f>
        <v/>
      </c>
      <c r="Y36" s="94" t="str">
        <f>IF(Centralizator!$U36=$A$1,Centralizator!X36,"")</f>
        <v/>
      </c>
      <c r="Z36" s="94" t="str">
        <f>IF(Centralizator!$U36=$A$1,Centralizator!Y36,"")</f>
        <v/>
      </c>
      <c r="AA36" s="94" t="str">
        <f>IF(Centralizator!$U36=$A$1,Centralizator!Z36,"")</f>
        <v/>
      </c>
      <c r="AB36" s="94" t="str">
        <f>IF(Centralizator!$U36=$A$1,Centralizator!AA36,"")</f>
        <v/>
      </c>
      <c r="AC36" s="94" t="str">
        <f>IF(Centralizator!$U36=$A$1,Centralizator!AB36,"")</f>
        <v/>
      </c>
    </row>
    <row r="37" spans="1:29" hidden="1" x14ac:dyDescent="0.2">
      <c r="A37" s="93" t="str">
        <f t="shared" si="0"/>
        <v/>
      </c>
      <c r="B37" s="93">
        <f t="shared" si="1"/>
        <v>1</v>
      </c>
      <c r="C37" s="93">
        <v>29</v>
      </c>
      <c r="D37" s="93" t="str">
        <f>IF(Centralizator!$U37=$A$1,Centralizator!A37,"")</f>
        <v/>
      </c>
      <c r="E37" s="93" t="str">
        <f>IF(Centralizator!$U37=$A$1,Centralizator!B37,"")</f>
        <v/>
      </c>
      <c r="F37" s="93" t="str">
        <f>IF(Centralizator!$U37=$A$1,Centralizator!C37,"")</f>
        <v/>
      </c>
      <c r="G37" s="100" t="str">
        <f>IF(Centralizator!$U37=$A$1,Centralizator!D37,"")</f>
        <v/>
      </c>
      <c r="H37" s="100" t="str">
        <f>IF(Centralizator!$U37=$A$1,Centralizator!E37,"")</f>
        <v/>
      </c>
      <c r="I37" s="100" t="str">
        <f>IF(Centralizator!$U37=$A$1,Centralizator!F37,"")</f>
        <v/>
      </c>
      <c r="J37" s="100" t="str">
        <f>IF(Centralizator!$U37=$A$1,Centralizator!G37,"")</f>
        <v/>
      </c>
      <c r="K37" s="100" t="str">
        <f>IF(Centralizator!$U37=$A$1,Centralizator!H37,"")</f>
        <v/>
      </c>
      <c r="L37" s="100" t="str">
        <f>IF(Centralizator!$U37=$A$1,Centralizator!J37,"")</f>
        <v/>
      </c>
      <c r="M37" s="100" t="str">
        <f>IF(Centralizator!$U37=$A$1,Centralizator!K37,"")</f>
        <v/>
      </c>
      <c r="N37" s="100" t="str">
        <f>IF(Centralizator!$U37=$A$1,Centralizator!L37,"")</f>
        <v/>
      </c>
      <c r="O37" s="94" t="str">
        <f>IF(Centralizator!$U37=$A$1,Centralizator!N37,"")</f>
        <v/>
      </c>
      <c r="P37" s="94" t="str">
        <f>IF(Centralizator!$U37=$A$1,Centralizator!O37,"")</f>
        <v/>
      </c>
      <c r="Q37" s="94" t="str">
        <f>IF(Centralizator!$U37=$A$1,Centralizator!P37,"")</f>
        <v/>
      </c>
      <c r="R37" s="94" t="str">
        <f>IF(Centralizator!$U37=$A$1,Centralizator!Q37,"")</f>
        <v/>
      </c>
      <c r="S37" s="94" t="str">
        <f>IF(Centralizator!$U37=$A$1,Centralizator!R37,"")</f>
        <v/>
      </c>
      <c r="T37" s="94" t="str">
        <f>IF(Centralizator!$U37=$A$1,Centralizator!S37,"")</f>
        <v/>
      </c>
      <c r="U37" s="94" t="str">
        <f>IF(Centralizator!$U37=$A$1,Centralizator!T37,"")</f>
        <v/>
      </c>
      <c r="V37" s="94" t="str">
        <f>IF(Centralizator!$U37=$A$1,Centralizator!U37,"")</f>
        <v/>
      </c>
      <c r="W37" s="94" t="str">
        <f>IF(Centralizator!$U37=$A$1,Centralizator!V37,"")</f>
        <v/>
      </c>
      <c r="X37" s="94" t="str">
        <f>IF(Centralizator!$U37=$A$1,Centralizator!W37,"")</f>
        <v/>
      </c>
      <c r="Y37" s="94" t="str">
        <f>IF(Centralizator!$U37=$A$1,Centralizator!X37,"")</f>
        <v/>
      </c>
      <c r="Z37" s="94" t="str">
        <f>IF(Centralizator!$U37=$A$1,Centralizator!Y37,"")</f>
        <v/>
      </c>
      <c r="AA37" s="94" t="str">
        <f>IF(Centralizator!$U37=$A$1,Centralizator!Z37,"")</f>
        <v/>
      </c>
      <c r="AB37" s="94" t="str">
        <f>IF(Centralizator!$U37=$A$1,Centralizator!AA37,"")</f>
        <v/>
      </c>
      <c r="AC37" s="94" t="str">
        <f>IF(Centralizator!$U37=$A$1,Centralizator!AB37,"")</f>
        <v/>
      </c>
    </row>
    <row r="38" spans="1:29" hidden="1" x14ac:dyDescent="0.2">
      <c r="A38" s="93" t="str">
        <f t="shared" si="0"/>
        <v/>
      </c>
      <c r="B38" s="93">
        <f t="shared" si="1"/>
        <v>1</v>
      </c>
      <c r="C38" s="93">
        <v>30</v>
      </c>
      <c r="D38" s="93" t="str">
        <f>IF(Centralizator!$U38=$A$1,Centralizator!A38,"")</f>
        <v/>
      </c>
      <c r="E38" s="93" t="str">
        <f>IF(Centralizator!$U38=$A$1,Centralizator!B38,"")</f>
        <v/>
      </c>
      <c r="F38" s="93" t="str">
        <f>IF(Centralizator!$U38=$A$1,Centralizator!C38,"")</f>
        <v/>
      </c>
      <c r="G38" s="100" t="str">
        <f>IF(Centralizator!$U38=$A$1,Centralizator!D38,"")</f>
        <v/>
      </c>
      <c r="H38" s="100" t="str">
        <f>IF(Centralizator!$U38=$A$1,Centralizator!E38,"")</f>
        <v/>
      </c>
      <c r="I38" s="100" t="str">
        <f>IF(Centralizator!$U38=$A$1,Centralizator!F38,"")</f>
        <v/>
      </c>
      <c r="J38" s="100" t="str">
        <f>IF(Centralizator!$U38=$A$1,Centralizator!G38,"")</f>
        <v/>
      </c>
      <c r="K38" s="100" t="str">
        <f>IF(Centralizator!$U38=$A$1,Centralizator!H38,"")</f>
        <v/>
      </c>
      <c r="L38" s="100" t="str">
        <f>IF(Centralizator!$U38=$A$1,Centralizator!J38,"")</f>
        <v/>
      </c>
      <c r="M38" s="100" t="str">
        <f>IF(Centralizator!$U38=$A$1,Centralizator!K38,"")</f>
        <v/>
      </c>
      <c r="N38" s="100" t="str">
        <f>IF(Centralizator!$U38=$A$1,Centralizator!L38,"")</f>
        <v/>
      </c>
      <c r="O38" s="94" t="str">
        <f>IF(Centralizator!$U38=$A$1,Centralizator!N38,"")</f>
        <v/>
      </c>
      <c r="P38" s="94" t="str">
        <f>IF(Centralizator!$U38=$A$1,Centralizator!O38,"")</f>
        <v/>
      </c>
      <c r="Q38" s="94" t="str">
        <f>IF(Centralizator!$U38=$A$1,Centralizator!P38,"")</f>
        <v/>
      </c>
      <c r="R38" s="94" t="str">
        <f>IF(Centralizator!$U38=$A$1,Centralizator!Q38,"")</f>
        <v/>
      </c>
      <c r="S38" s="94" t="str">
        <f>IF(Centralizator!$U38=$A$1,Centralizator!R38,"")</f>
        <v/>
      </c>
      <c r="T38" s="94" t="str">
        <f>IF(Centralizator!$U38=$A$1,Centralizator!S38,"")</f>
        <v/>
      </c>
      <c r="U38" s="94" t="str">
        <f>IF(Centralizator!$U38=$A$1,Centralizator!T38,"")</f>
        <v/>
      </c>
      <c r="V38" s="94" t="str">
        <f>IF(Centralizator!$U38=$A$1,Centralizator!U38,"")</f>
        <v/>
      </c>
      <c r="W38" s="94" t="str">
        <f>IF(Centralizator!$U38=$A$1,Centralizator!V38,"")</f>
        <v/>
      </c>
      <c r="X38" s="94" t="str">
        <f>IF(Centralizator!$U38=$A$1,Centralizator!W38,"")</f>
        <v/>
      </c>
      <c r="Y38" s="94" t="str">
        <f>IF(Centralizator!$U38=$A$1,Centralizator!X38,"")</f>
        <v/>
      </c>
      <c r="Z38" s="94" t="str">
        <f>IF(Centralizator!$U38=$A$1,Centralizator!Y38,"")</f>
        <v/>
      </c>
      <c r="AA38" s="94" t="str">
        <f>IF(Centralizator!$U38=$A$1,Centralizator!Z38,"")</f>
        <v/>
      </c>
      <c r="AB38" s="94" t="str">
        <f>IF(Centralizator!$U38=$A$1,Centralizator!AA38,"")</f>
        <v/>
      </c>
      <c r="AC38" s="94" t="str">
        <f>IF(Centralizator!$U38=$A$1,Centralizator!AB38,"")</f>
        <v/>
      </c>
    </row>
    <row r="39" spans="1:29" hidden="1" x14ac:dyDescent="0.2">
      <c r="A39" s="93" t="str">
        <f t="shared" si="0"/>
        <v/>
      </c>
      <c r="B39" s="93">
        <f t="shared" si="1"/>
        <v>1</v>
      </c>
      <c r="C39" s="93">
        <v>31</v>
      </c>
      <c r="D39" s="93" t="str">
        <f>IF(Centralizator!$U39=$A$1,Centralizator!A39,"")</f>
        <v/>
      </c>
      <c r="E39" s="93" t="str">
        <f>IF(Centralizator!$U39=$A$1,Centralizator!B39,"")</f>
        <v/>
      </c>
      <c r="F39" s="93" t="str">
        <f>IF(Centralizator!$U39=$A$1,Centralizator!C39,"")</f>
        <v/>
      </c>
      <c r="G39" s="100" t="str">
        <f>IF(Centralizator!$U39=$A$1,Centralizator!D39,"")</f>
        <v/>
      </c>
      <c r="H39" s="100" t="str">
        <f>IF(Centralizator!$U39=$A$1,Centralizator!E39,"")</f>
        <v/>
      </c>
      <c r="I39" s="100" t="str">
        <f>IF(Centralizator!$U39=$A$1,Centralizator!F39,"")</f>
        <v/>
      </c>
      <c r="J39" s="100" t="str">
        <f>IF(Centralizator!$U39=$A$1,Centralizator!G39,"")</f>
        <v/>
      </c>
      <c r="K39" s="100" t="str">
        <f>IF(Centralizator!$U39=$A$1,Centralizator!H39,"")</f>
        <v/>
      </c>
      <c r="L39" s="100" t="str">
        <f>IF(Centralizator!$U39=$A$1,Centralizator!J39,"")</f>
        <v/>
      </c>
      <c r="M39" s="100" t="str">
        <f>IF(Centralizator!$U39=$A$1,Centralizator!K39,"")</f>
        <v/>
      </c>
      <c r="N39" s="100" t="str">
        <f>IF(Centralizator!$U39=$A$1,Centralizator!L39,"")</f>
        <v/>
      </c>
      <c r="O39" s="94" t="str">
        <f>IF(Centralizator!$U39=$A$1,Centralizator!N39,"")</f>
        <v/>
      </c>
      <c r="P39" s="94" t="str">
        <f>IF(Centralizator!$U39=$A$1,Centralizator!O39,"")</f>
        <v/>
      </c>
      <c r="Q39" s="94" t="str">
        <f>IF(Centralizator!$U39=$A$1,Centralizator!P39,"")</f>
        <v/>
      </c>
      <c r="R39" s="94" t="str">
        <f>IF(Centralizator!$U39=$A$1,Centralizator!Q39,"")</f>
        <v/>
      </c>
      <c r="S39" s="94" t="str">
        <f>IF(Centralizator!$U39=$A$1,Centralizator!R39,"")</f>
        <v/>
      </c>
      <c r="T39" s="94" t="str">
        <f>IF(Centralizator!$U39=$A$1,Centralizator!S39,"")</f>
        <v/>
      </c>
      <c r="U39" s="94" t="str">
        <f>IF(Centralizator!$U39=$A$1,Centralizator!T39,"")</f>
        <v/>
      </c>
      <c r="V39" s="94" t="str">
        <f>IF(Centralizator!$U39=$A$1,Centralizator!U39,"")</f>
        <v/>
      </c>
      <c r="W39" s="94" t="str">
        <f>IF(Centralizator!$U39=$A$1,Centralizator!V39,"")</f>
        <v/>
      </c>
      <c r="X39" s="94" t="str">
        <f>IF(Centralizator!$U39=$A$1,Centralizator!W39,"")</f>
        <v/>
      </c>
      <c r="Y39" s="94" t="str">
        <f>IF(Centralizator!$U39=$A$1,Centralizator!X39,"")</f>
        <v/>
      </c>
      <c r="Z39" s="94" t="str">
        <f>IF(Centralizator!$U39=$A$1,Centralizator!Y39,"")</f>
        <v/>
      </c>
      <c r="AA39" s="94" t="str">
        <f>IF(Centralizator!$U39=$A$1,Centralizator!Z39,"")</f>
        <v/>
      </c>
      <c r="AB39" s="94" t="str">
        <f>IF(Centralizator!$U39=$A$1,Centralizator!AA39,"")</f>
        <v/>
      </c>
      <c r="AC39" s="94" t="str">
        <f>IF(Centralizator!$U39=$A$1,Centralizator!AB39,"")</f>
        <v/>
      </c>
    </row>
    <row r="40" spans="1:29" hidden="1" x14ac:dyDescent="0.2">
      <c r="A40" s="93" t="str">
        <f t="shared" si="0"/>
        <v/>
      </c>
      <c r="B40" s="93">
        <f t="shared" si="1"/>
        <v>1</v>
      </c>
      <c r="C40" s="93">
        <v>32</v>
      </c>
      <c r="D40" s="93" t="str">
        <f>IF(Centralizator!$U40=$A$1,Centralizator!A40,"")</f>
        <v/>
      </c>
      <c r="E40" s="93" t="str">
        <f>IF(Centralizator!$U40=$A$1,Centralizator!B40,"")</f>
        <v/>
      </c>
      <c r="F40" s="93" t="str">
        <f>IF(Centralizator!$U40=$A$1,Centralizator!C40,"")</f>
        <v/>
      </c>
      <c r="G40" s="100" t="str">
        <f>IF(Centralizator!$U40=$A$1,Centralizator!D40,"")</f>
        <v/>
      </c>
      <c r="H40" s="100" t="str">
        <f>IF(Centralizator!$U40=$A$1,Centralizator!E40,"")</f>
        <v/>
      </c>
      <c r="I40" s="100" t="str">
        <f>IF(Centralizator!$U40=$A$1,Centralizator!F40,"")</f>
        <v/>
      </c>
      <c r="J40" s="100" t="str">
        <f>IF(Centralizator!$U40=$A$1,Centralizator!G40,"")</f>
        <v/>
      </c>
      <c r="K40" s="100" t="str">
        <f>IF(Centralizator!$U40=$A$1,Centralizator!H40,"")</f>
        <v/>
      </c>
      <c r="L40" s="100" t="str">
        <f>IF(Centralizator!$U40=$A$1,Centralizator!J40,"")</f>
        <v/>
      </c>
      <c r="M40" s="100" t="str">
        <f>IF(Centralizator!$U40=$A$1,Centralizator!K40,"")</f>
        <v/>
      </c>
      <c r="N40" s="100" t="str">
        <f>IF(Centralizator!$U40=$A$1,Centralizator!L40,"")</f>
        <v/>
      </c>
      <c r="O40" s="94" t="str">
        <f>IF(Centralizator!$U40=$A$1,Centralizator!N40,"")</f>
        <v/>
      </c>
      <c r="P40" s="94" t="str">
        <f>IF(Centralizator!$U40=$A$1,Centralizator!O40,"")</f>
        <v/>
      </c>
      <c r="Q40" s="94" t="str">
        <f>IF(Centralizator!$U40=$A$1,Centralizator!P40,"")</f>
        <v/>
      </c>
      <c r="R40" s="94" t="str">
        <f>IF(Centralizator!$U40=$A$1,Centralizator!Q40,"")</f>
        <v/>
      </c>
      <c r="S40" s="94" t="str">
        <f>IF(Centralizator!$U40=$A$1,Centralizator!R40,"")</f>
        <v/>
      </c>
      <c r="T40" s="94" t="str">
        <f>IF(Centralizator!$U40=$A$1,Centralizator!S40,"")</f>
        <v/>
      </c>
      <c r="U40" s="94" t="str">
        <f>IF(Centralizator!$U40=$A$1,Centralizator!T40,"")</f>
        <v/>
      </c>
      <c r="V40" s="94" t="str">
        <f>IF(Centralizator!$U40=$A$1,Centralizator!U40,"")</f>
        <v/>
      </c>
      <c r="W40" s="94" t="str">
        <f>IF(Centralizator!$U40=$A$1,Centralizator!V40,"")</f>
        <v/>
      </c>
      <c r="X40" s="94" t="str">
        <f>IF(Centralizator!$U40=$A$1,Centralizator!W40,"")</f>
        <v/>
      </c>
      <c r="Y40" s="94" t="str">
        <f>IF(Centralizator!$U40=$A$1,Centralizator!X40,"")</f>
        <v/>
      </c>
      <c r="Z40" s="94" t="str">
        <f>IF(Centralizator!$U40=$A$1,Centralizator!Y40,"")</f>
        <v/>
      </c>
      <c r="AA40" s="94" t="str">
        <f>IF(Centralizator!$U40=$A$1,Centralizator!Z40,"")</f>
        <v/>
      </c>
      <c r="AB40" s="94" t="str">
        <f>IF(Centralizator!$U40=$A$1,Centralizator!AA40,"")</f>
        <v/>
      </c>
      <c r="AC40" s="94" t="str">
        <f>IF(Centralizator!$U40=$A$1,Centralizator!AB40,"")</f>
        <v/>
      </c>
    </row>
    <row r="41" spans="1:29" hidden="1" x14ac:dyDescent="0.2">
      <c r="A41" s="93" t="str">
        <f t="shared" si="0"/>
        <v/>
      </c>
      <c r="B41" s="93">
        <f t="shared" si="1"/>
        <v>1</v>
      </c>
      <c r="C41" s="93">
        <v>33</v>
      </c>
      <c r="D41" s="93" t="str">
        <f>IF(Centralizator!$U41=$A$1,Centralizator!A41,"")</f>
        <v/>
      </c>
      <c r="E41" s="93" t="str">
        <f>IF(Centralizator!$U41=$A$1,Centralizator!B41,"")</f>
        <v/>
      </c>
      <c r="F41" s="93" t="str">
        <f>IF(Centralizator!$U41=$A$1,Centralizator!C41,"")</f>
        <v/>
      </c>
      <c r="G41" s="100" t="str">
        <f>IF(Centralizator!$U41=$A$1,Centralizator!D41,"")</f>
        <v/>
      </c>
      <c r="H41" s="100" t="str">
        <f>IF(Centralizator!$U41=$A$1,Centralizator!E41,"")</f>
        <v/>
      </c>
      <c r="I41" s="100" t="str">
        <f>IF(Centralizator!$U41=$A$1,Centralizator!F41,"")</f>
        <v/>
      </c>
      <c r="J41" s="100" t="str">
        <f>IF(Centralizator!$U41=$A$1,Centralizator!G41,"")</f>
        <v/>
      </c>
      <c r="K41" s="100" t="str">
        <f>IF(Centralizator!$U41=$A$1,Centralizator!H41,"")</f>
        <v/>
      </c>
      <c r="L41" s="100" t="str">
        <f>IF(Centralizator!$U41=$A$1,Centralizator!J41,"")</f>
        <v/>
      </c>
      <c r="M41" s="100" t="str">
        <f>IF(Centralizator!$U41=$A$1,Centralizator!K41,"")</f>
        <v/>
      </c>
      <c r="N41" s="100" t="str">
        <f>IF(Centralizator!$U41=$A$1,Centralizator!L41,"")</f>
        <v/>
      </c>
      <c r="O41" s="94" t="str">
        <f>IF(Centralizator!$U41=$A$1,Centralizator!N41,"")</f>
        <v/>
      </c>
      <c r="P41" s="94" t="str">
        <f>IF(Centralizator!$U41=$A$1,Centralizator!O41,"")</f>
        <v/>
      </c>
      <c r="Q41" s="94" t="str">
        <f>IF(Centralizator!$U41=$A$1,Centralizator!P41,"")</f>
        <v/>
      </c>
      <c r="R41" s="94" t="str">
        <f>IF(Centralizator!$U41=$A$1,Centralizator!Q41,"")</f>
        <v/>
      </c>
      <c r="S41" s="94" t="str">
        <f>IF(Centralizator!$U41=$A$1,Centralizator!R41,"")</f>
        <v/>
      </c>
      <c r="T41" s="94" t="str">
        <f>IF(Centralizator!$U41=$A$1,Centralizator!S41,"")</f>
        <v/>
      </c>
      <c r="U41" s="94" t="str">
        <f>IF(Centralizator!$U41=$A$1,Centralizator!T41,"")</f>
        <v/>
      </c>
      <c r="V41" s="94" t="str">
        <f>IF(Centralizator!$U41=$A$1,Centralizator!U41,"")</f>
        <v/>
      </c>
      <c r="W41" s="94" t="str">
        <f>IF(Centralizator!$U41=$A$1,Centralizator!V41,"")</f>
        <v/>
      </c>
      <c r="X41" s="94" t="str">
        <f>IF(Centralizator!$U41=$A$1,Centralizator!W41,"")</f>
        <v/>
      </c>
      <c r="Y41" s="94" t="str">
        <f>IF(Centralizator!$U41=$A$1,Centralizator!X41,"")</f>
        <v/>
      </c>
      <c r="Z41" s="94" t="str">
        <f>IF(Centralizator!$U41=$A$1,Centralizator!Y41,"")</f>
        <v/>
      </c>
      <c r="AA41" s="94" t="str">
        <f>IF(Centralizator!$U41=$A$1,Centralizator!Z41,"")</f>
        <v/>
      </c>
      <c r="AB41" s="94" t="str">
        <f>IF(Centralizator!$U41=$A$1,Centralizator!AA41,"")</f>
        <v/>
      </c>
      <c r="AC41" s="94" t="str">
        <f>IF(Centralizator!$U41=$A$1,Centralizator!AB41,"")</f>
        <v/>
      </c>
    </row>
    <row r="42" spans="1:29" hidden="1" x14ac:dyDescent="0.2">
      <c r="A42" s="93" t="str">
        <f t="shared" si="0"/>
        <v/>
      </c>
      <c r="B42" s="93">
        <f t="shared" si="1"/>
        <v>1</v>
      </c>
      <c r="C42" s="93">
        <v>34</v>
      </c>
      <c r="D42" s="93" t="str">
        <f>IF(Centralizator!$U42=$A$1,Centralizator!A42,"")</f>
        <v/>
      </c>
      <c r="E42" s="93" t="str">
        <f>IF(Centralizator!$U42=$A$1,Centralizator!B42,"")</f>
        <v/>
      </c>
      <c r="F42" s="93" t="str">
        <f>IF(Centralizator!$U42=$A$1,Centralizator!C42,"")</f>
        <v/>
      </c>
      <c r="G42" s="100" t="str">
        <f>IF(Centralizator!$U42=$A$1,Centralizator!D42,"")</f>
        <v/>
      </c>
      <c r="H42" s="100" t="str">
        <f>IF(Centralizator!$U42=$A$1,Centralizator!E42,"")</f>
        <v/>
      </c>
      <c r="I42" s="100" t="str">
        <f>IF(Centralizator!$U42=$A$1,Centralizator!F42,"")</f>
        <v/>
      </c>
      <c r="J42" s="100" t="str">
        <f>IF(Centralizator!$U42=$A$1,Centralizator!G42,"")</f>
        <v/>
      </c>
      <c r="K42" s="100" t="str">
        <f>IF(Centralizator!$U42=$A$1,Centralizator!H42,"")</f>
        <v/>
      </c>
      <c r="L42" s="100" t="str">
        <f>IF(Centralizator!$U42=$A$1,Centralizator!J42,"")</f>
        <v/>
      </c>
      <c r="M42" s="100" t="str">
        <f>IF(Centralizator!$U42=$A$1,Centralizator!K42,"")</f>
        <v/>
      </c>
      <c r="N42" s="100" t="str">
        <f>IF(Centralizator!$U42=$A$1,Centralizator!L42,"")</f>
        <v/>
      </c>
      <c r="O42" s="94" t="str">
        <f>IF(Centralizator!$U42=$A$1,Centralizator!N42,"")</f>
        <v/>
      </c>
      <c r="P42" s="94" t="str">
        <f>IF(Centralizator!$U42=$A$1,Centralizator!O42,"")</f>
        <v/>
      </c>
      <c r="Q42" s="94" t="str">
        <f>IF(Centralizator!$U42=$A$1,Centralizator!P42,"")</f>
        <v/>
      </c>
      <c r="R42" s="94" t="str">
        <f>IF(Centralizator!$U42=$A$1,Centralizator!Q42,"")</f>
        <v/>
      </c>
      <c r="S42" s="94" t="str">
        <f>IF(Centralizator!$U42=$A$1,Centralizator!R42,"")</f>
        <v/>
      </c>
      <c r="T42" s="94" t="str">
        <f>IF(Centralizator!$U42=$A$1,Centralizator!S42,"")</f>
        <v/>
      </c>
      <c r="U42" s="94" t="str">
        <f>IF(Centralizator!$U42=$A$1,Centralizator!T42,"")</f>
        <v/>
      </c>
      <c r="V42" s="94" t="str">
        <f>IF(Centralizator!$U42=$A$1,Centralizator!U42,"")</f>
        <v/>
      </c>
      <c r="W42" s="94" t="str">
        <f>IF(Centralizator!$U42=$A$1,Centralizator!V42,"")</f>
        <v/>
      </c>
      <c r="X42" s="94" t="str">
        <f>IF(Centralizator!$U42=$A$1,Centralizator!W42,"")</f>
        <v/>
      </c>
      <c r="Y42" s="94" t="str">
        <f>IF(Centralizator!$U42=$A$1,Centralizator!X42,"")</f>
        <v/>
      </c>
      <c r="Z42" s="94" t="str">
        <f>IF(Centralizator!$U42=$A$1,Centralizator!Y42,"")</f>
        <v/>
      </c>
      <c r="AA42" s="94" t="str">
        <f>IF(Centralizator!$U42=$A$1,Centralizator!Z42,"")</f>
        <v/>
      </c>
      <c r="AB42" s="94" t="str">
        <f>IF(Centralizator!$U42=$A$1,Centralizator!AA42,"")</f>
        <v/>
      </c>
      <c r="AC42" s="94" t="str">
        <f>IF(Centralizator!$U42=$A$1,Centralizator!AB42,"")</f>
        <v/>
      </c>
    </row>
    <row r="43" spans="1:29" hidden="1" x14ac:dyDescent="0.2">
      <c r="A43" s="93" t="str">
        <f t="shared" si="0"/>
        <v/>
      </c>
      <c r="B43" s="93">
        <f t="shared" si="1"/>
        <v>1</v>
      </c>
      <c r="C43" s="93">
        <v>35</v>
      </c>
      <c r="D43" s="93" t="str">
        <f>IF(Centralizator!$U43=$A$1,Centralizator!A43,"")</f>
        <v/>
      </c>
      <c r="E43" s="93" t="str">
        <f>IF(Centralizator!$U43=$A$1,Centralizator!B43,"")</f>
        <v/>
      </c>
      <c r="F43" s="93" t="str">
        <f>IF(Centralizator!$U43=$A$1,Centralizator!C43,"")</f>
        <v/>
      </c>
      <c r="G43" s="100" t="str">
        <f>IF(Centralizator!$U43=$A$1,Centralizator!D43,"")</f>
        <v/>
      </c>
      <c r="H43" s="100" t="str">
        <f>IF(Centralizator!$U43=$A$1,Centralizator!E43,"")</f>
        <v/>
      </c>
      <c r="I43" s="100" t="str">
        <f>IF(Centralizator!$U43=$A$1,Centralizator!F43,"")</f>
        <v/>
      </c>
      <c r="J43" s="100" t="str">
        <f>IF(Centralizator!$U43=$A$1,Centralizator!G43,"")</f>
        <v/>
      </c>
      <c r="K43" s="100" t="str">
        <f>IF(Centralizator!$U43=$A$1,Centralizator!H43,"")</f>
        <v/>
      </c>
      <c r="L43" s="100" t="str">
        <f>IF(Centralizator!$U43=$A$1,Centralizator!J43,"")</f>
        <v/>
      </c>
      <c r="M43" s="100" t="str">
        <f>IF(Centralizator!$U43=$A$1,Centralizator!K43,"")</f>
        <v/>
      </c>
      <c r="N43" s="100" t="str">
        <f>IF(Centralizator!$U43=$A$1,Centralizator!L43,"")</f>
        <v/>
      </c>
      <c r="O43" s="94" t="str">
        <f>IF(Centralizator!$U43=$A$1,Centralizator!N43,"")</f>
        <v/>
      </c>
      <c r="P43" s="94" t="str">
        <f>IF(Centralizator!$U43=$A$1,Centralizator!O43,"")</f>
        <v/>
      </c>
      <c r="Q43" s="94" t="str">
        <f>IF(Centralizator!$U43=$A$1,Centralizator!P43,"")</f>
        <v/>
      </c>
      <c r="R43" s="94" t="str">
        <f>IF(Centralizator!$U43=$A$1,Centralizator!Q43,"")</f>
        <v/>
      </c>
      <c r="S43" s="94" t="str">
        <f>IF(Centralizator!$U43=$A$1,Centralizator!R43,"")</f>
        <v/>
      </c>
      <c r="T43" s="94" t="str">
        <f>IF(Centralizator!$U43=$A$1,Centralizator!S43,"")</f>
        <v/>
      </c>
      <c r="U43" s="94" t="str">
        <f>IF(Centralizator!$U43=$A$1,Centralizator!T43,"")</f>
        <v/>
      </c>
      <c r="V43" s="94" t="str">
        <f>IF(Centralizator!$U43=$A$1,Centralizator!U43,"")</f>
        <v/>
      </c>
      <c r="W43" s="94" t="str">
        <f>IF(Centralizator!$U43=$A$1,Centralizator!V43,"")</f>
        <v/>
      </c>
      <c r="X43" s="94" t="str">
        <f>IF(Centralizator!$U43=$A$1,Centralizator!W43,"")</f>
        <v/>
      </c>
      <c r="Y43" s="94" t="str">
        <f>IF(Centralizator!$U43=$A$1,Centralizator!X43,"")</f>
        <v/>
      </c>
      <c r="Z43" s="94" t="str">
        <f>IF(Centralizator!$U43=$A$1,Centralizator!Y43,"")</f>
        <v/>
      </c>
      <c r="AA43" s="94" t="str">
        <f>IF(Centralizator!$U43=$A$1,Centralizator!Z43,"")</f>
        <v/>
      </c>
      <c r="AB43" s="94" t="str">
        <f>IF(Centralizator!$U43=$A$1,Centralizator!AA43,"")</f>
        <v/>
      </c>
      <c r="AC43" s="94" t="str">
        <f>IF(Centralizator!$U43=$A$1,Centralizator!AB43,"")</f>
        <v/>
      </c>
    </row>
    <row r="44" spans="1:29" hidden="1" x14ac:dyDescent="0.2">
      <c r="A44" s="93" t="str">
        <f t="shared" si="0"/>
        <v/>
      </c>
      <c r="B44" s="93">
        <f t="shared" si="1"/>
        <v>1</v>
      </c>
      <c r="C44" s="93">
        <v>36</v>
      </c>
      <c r="D44" s="93" t="str">
        <f>IF(Centralizator!$U44=$A$1,Centralizator!A44,"")</f>
        <v/>
      </c>
      <c r="E44" s="93" t="str">
        <f>IF(Centralizator!$U44=$A$1,Centralizator!B44,"")</f>
        <v/>
      </c>
      <c r="F44" s="93" t="str">
        <f>IF(Centralizator!$U44=$A$1,Centralizator!C44,"")</f>
        <v/>
      </c>
      <c r="G44" s="100" t="str">
        <f>IF(Centralizator!$U44=$A$1,Centralizator!D44,"")</f>
        <v/>
      </c>
      <c r="H44" s="100" t="str">
        <f>IF(Centralizator!$U44=$A$1,Centralizator!E44,"")</f>
        <v/>
      </c>
      <c r="I44" s="100" t="str">
        <f>IF(Centralizator!$U44=$A$1,Centralizator!F44,"")</f>
        <v/>
      </c>
      <c r="J44" s="100" t="str">
        <f>IF(Centralizator!$U44=$A$1,Centralizator!G44,"")</f>
        <v/>
      </c>
      <c r="K44" s="100" t="str">
        <f>IF(Centralizator!$U44=$A$1,Centralizator!H44,"")</f>
        <v/>
      </c>
      <c r="L44" s="100" t="str">
        <f>IF(Centralizator!$U44=$A$1,Centralizator!J44,"")</f>
        <v/>
      </c>
      <c r="M44" s="100" t="str">
        <f>IF(Centralizator!$U44=$A$1,Centralizator!K44,"")</f>
        <v/>
      </c>
      <c r="N44" s="100" t="str">
        <f>IF(Centralizator!$U44=$A$1,Centralizator!L44,"")</f>
        <v/>
      </c>
      <c r="O44" s="94" t="str">
        <f>IF(Centralizator!$U44=$A$1,Centralizator!N44,"")</f>
        <v/>
      </c>
      <c r="P44" s="94" t="str">
        <f>IF(Centralizator!$U44=$A$1,Centralizator!O44,"")</f>
        <v/>
      </c>
      <c r="Q44" s="94" t="str">
        <f>IF(Centralizator!$U44=$A$1,Centralizator!P44,"")</f>
        <v/>
      </c>
      <c r="R44" s="94" t="str">
        <f>IF(Centralizator!$U44=$A$1,Centralizator!Q44,"")</f>
        <v/>
      </c>
      <c r="S44" s="94" t="str">
        <f>IF(Centralizator!$U44=$A$1,Centralizator!R44,"")</f>
        <v/>
      </c>
      <c r="T44" s="94" t="str">
        <f>IF(Centralizator!$U44=$A$1,Centralizator!S44,"")</f>
        <v/>
      </c>
      <c r="U44" s="94" t="str">
        <f>IF(Centralizator!$U44=$A$1,Centralizator!T44,"")</f>
        <v/>
      </c>
      <c r="V44" s="94" t="str">
        <f>IF(Centralizator!$U44=$A$1,Centralizator!U44,"")</f>
        <v/>
      </c>
      <c r="W44" s="94" t="str">
        <f>IF(Centralizator!$U44=$A$1,Centralizator!V44,"")</f>
        <v/>
      </c>
      <c r="X44" s="94" t="str">
        <f>IF(Centralizator!$U44=$A$1,Centralizator!W44,"")</f>
        <v/>
      </c>
      <c r="Y44" s="94" t="str">
        <f>IF(Centralizator!$U44=$A$1,Centralizator!X44,"")</f>
        <v/>
      </c>
      <c r="Z44" s="94" t="str">
        <f>IF(Centralizator!$U44=$A$1,Centralizator!Y44,"")</f>
        <v/>
      </c>
      <c r="AA44" s="94" t="str">
        <f>IF(Centralizator!$U44=$A$1,Centralizator!Z44,"")</f>
        <v/>
      </c>
      <c r="AB44" s="94" t="str">
        <f>IF(Centralizator!$U44=$A$1,Centralizator!AA44,"")</f>
        <v/>
      </c>
      <c r="AC44" s="94" t="str">
        <f>IF(Centralizator!$U44=$A$1,Centralizator!AB44,"")</f>
        <v/>
      </c>
    </row>
    <row r="45" spans="1:29" hidden="1" x14ac:dyDescent="0.2">
      <c r="A45" s="93" t="str">
        <f t="shared" si="0"/>
        <v/>
      </c>
      <c r="B45" s="93">
        <f t="shared" si="1"/>
        <v>1</v>
      </c>
      <c r="C45" s="93">
        <v>37</v>
      </c>
      <c r="D45" s="93" t="str">
        <f>IF(Centralizator!$U45=$A$1,Centralizator!A45,"")</f>
        <v/>
      </c>
      <c r="E45" s="93" t="str">
        <f>IF(Centralizator!$U45=$A$1,Centralizator!B45,"")</f>
        <v/>
      </c>
      <c r="F45" s="93" t="str">
        <f>IF(Centralizator!$U45=$A$1,Centralizator!C45,"")</f>
        <v/>
      </c>
      <c r="G45" s="100" t="str">
        <f>IF(Centralizator!$U45=$A$1,Centralizator!D45,"")</f>
        <v/>
      </c>
      <c r="H45" s="100" t="str">
        <f>IF(Centralizator!$U45=$A$1,Centralizator!E45,"")</f>
        <v/>
      </c>
      <c r="I45" s="100" t="str">
        <f>IF(Centralizator!$U45=$A$1,Centralizator!F45,"")</f>
        <v/>
      </c>
      <c r="J45" s="100" t="str">
        <f>IF(Centralizator!$U45=$A$1,Centralizator!G45,"")</f>
        <v/>
      </c>
      <c r="K45" s="100" t="str">
        <f>IF(Centralizator!$U45=$A$1,Centralizator!H45,"")</f>
        <v/>
      </c>
      <c r="L45" s="100" t="str">
        <f>IF(Centralizator!$U45=$A$1,Centralizator!J45,"")</f>
        <v/>
      </c>
      <c r="M45" s="100" t="str">
        <f>IF(Centralizator!$U45=$A$1,Centralizator!K45,"")</f>
        <v/>
      </c>
      <c r="N45" s="100" t="str">
        <f>IF(Centralizator!$U45=$A$1,Centralizator!L45,"")</f>
        <v/>
      </c>
      <c r="O45" s="94" t="str">
        <f>IF(Centralizator!$U45=$A$1,Centralizator!N45,"")</f>
        <v/>
      </c>
      <c r="P45" s="94" t="str">
        <f>IF(Centralizator!$U45=$A$1,Centralizator!O45,"")</f>
        <v/>
      </c>
      <c r="Q45" s="94" t="str">
        <f>IF(Centralizator!$U45=$A$1,Centralizator!P45,"")</f>
        <v/>
      </c>
      <c r="R45" s="94" t="str">
        <f>IF(Centralizator!$U45=$A$1,Centralizator!Q45,"")</f>
        <v/>
      </c>
      <c r="S45" s="94" t="str">
        <f>IF(Centralizator!$U45=$A$1,Centralizator!R45,"")</f>
        <v/>
      </c>
      <c r="T45" s="94" t="str">
        <f>IF(Centralizator!$U45=$A$1,Centralizator!S45,"")</f>
        <v/>
      </c>
      <c r="U45" s="94" t="str">
        <f>IF(Centralizator!$U45=$A$1,Centralizator!T45,"")</f>
        <v/>
      </c>
      <c r="V45" s="94" t="str">
        <f>IF(Centralizator!$U45=$A$1,Centralizator!U45,"")</f>
        <v/>
      </c>
      <c r="W45" s="94" t="str">
        <f>IF(Centralizator!$U45=$A$1,Centralizator!V45,"")</f>
        <v/>
      </c>
      <c r="X45" s="94" t="str">
        <f>IF(Centralizator!$U45=$A$1,Centralizator!W45,"")</f>
        <v/>
      </c>
      <c r="Y45" s="94" t="str">
        <f>IF(Centralizator!$U45=$A$1,Centralizator!X45,"")</f>
        <v/>
      </c>
      <c r="Z45" s="94" t="str">
        <f>IF(Centralizator!$U45=$A$1,Centralizator!Y45,"")</f>
        <v/>
      </c>
      <c r="AA45" s="94" t="str">
        <f>IF(Centralizator!$U45=$A$1,Centralizator!Z45,"")</f>
        <v/>
      </c>
      <c r="AB45" s="94" t="str">
        <f>IF(Centralizator!$U45=$A$1,Centralizator!AA45,"")</f>
        <v/>
      </c>
      <c r="AC45" s="94" t="str">
        <f>IF(Centralizator!$U45=$A$1,Centralizator!AB45,"")</f>
        <v/>
      </c>
    </row>
    <row r="46" spans="1:29" hidden="1" x14ac:dyDescent="0.2">
      <c r="A46" s="93" t="str">
        <f t="shared" si="0"/>
        <v/>
      </c>
      <c r="B46" s="93">
        <f t="shared" si="1"/>
        <v>1</v>
      </c>
      <c r="C46" s="93">
        <v>38</v>
      </c>
      <c r="D46" s="93" t="str">
        <f>IF(Centralizator!$U46=$A$1,Centralizator!A46,"")</f>
        <v/>
      </c>
      <c r="E46" s="93" t="str">
        <f>IF(Centralizator!$U46=$A$1,Centralizator!B46,"")</f>
        <v/>
      </c>
      <c r="F46" s="93" t="str">
        <f>IF(Centralizator!$U46=$A$1,Centralizator!C46,"")</f>
        <v/>
      </c>
      <c r="G46" s="100" t="str">
        <f>IF(Centralizator!$U46=$A$1,Centralizator!D46,"")</f>
        <v/>
      </c>
      <c r="H46" s="100" t="str">
        <f>IF(Centralizator!$U46=$A$1,Centralizator!E46,"")</f>
        <v/>
      </c>
      <c r="I46" s="100" t="str">
        <f>IF(Centralizator!$U46=$A$1,Centralizator!F46,"")</f>
        <v/>
      </c>
      <c r="J46" s="100" t="str">
        <f>IF(Centralizator!$U46=$A$1,Centralizator!G46,"")</f>
        <v/>
      </c>
      <c r="K46" s="100" t="str">
        <f>IF(Centralizator!$U46=$A$1,Centralizator!H46,"")</f>
        <v/>
      </c>
      <c r="L46" s="100" t="str">
        <f>IF(Centralizator!$U46=$A$1,Centralizator!J46,"")</f>
        <v/>
      </c>
      <c r="M46" s="100" t="str">
        <f>IF(Centralizator!$U46=$A$1,Centralizator!K46,"")</f>
        <v/>
      </c>
      <c r="N46" s="100" t="str">
        <f>IF(Centralizator!$U46=$A$1,Centralizator!L46,"")</f>
        <v/>
      </c>
      <c r="O46" s="94" t="str">
        <f>IF(Centralizator!$U46=$A$1,Centralizator!N46,"")</f>
        <v/>
      </c>
      <c r="P46" s="94" t="str">
        <f>IF(Centralizator!$U46=$A$1,Centralizator!O46,"")</f>
        <v/>
      </c>
      <c r="Q46" s="94" t="str">
        <f>IF(Centralizator!$U46=$A$1,Centralizator!P46,"")</f>
        <v/>
      </c>
      <c r="R46" s="94" t="str">
        <f>IF(Centralizator!$U46=$A$1,Centralizator!Q46,"")</f>
        <v/>
      </c>
      <c r="S46" s="94" t="str">
        <f>IF(Centralizator!$U46=$A$1,Centralizator!R46,"")</f>
        <v/>
      </c>
      <c r="T46" s="94" t="str">
        <f>IF(Centralizator!$U46=$A$1,Centralizator!S46,"")</f>
        <v/>
      </c>
      <c r="U46" s="94" t="str">
        <f>IF(Centralizator!$U46=$A$1,Centralizator!T46,"")</f>
        <v/>
      </c>
      <c r="V46" s="94" t="str">
        <f>IF(Centralizator!$U46=$A$1,Centralizator!U46,"")</f>
        <v/>
      </c>
      <c r="W46" s="94" t="str">
        <f>IF(Centralizator!$U46=$A$1,Centralizator!V46,"")</f>
        <v/>
      </c>
      <c r="X46" s="94" t="str">
        <f>IF(Centralizator!$U46=$A$1,Centralizator!W46,"")</f>
        <v/>
      </c>
      <c r="Y46" s="94" t="str">
        <f>IF(Centralizator!$U46=$A$1,Centralizator!X46,"")</f>
        <v/>
      </c>
      <c r="Z46" s="94" t="str">
        <f>IF(Centralizator!$U46=$A$1,Centralizator!Y46,"")</f>
        <v/>
      </c>
      <c r="AA46" s="94" t="str">
        <f>IF(Centralizator!$U46=$A$1,Centralizator!Z46,"")</f>
        <v/>
      </c>
      <c r="AB46" s="94" t="str">
        <f>IF(Centralizator!$U46=$A$1,Centralizator!AA46,"")</f>
        <v/>
      </c>
      <c r="AC46" s="94" t="str">
        <f>IF(Centralizator!$U46=$A$1,Centralizator!AB46,"")</f>
        <v/>
      </c>
    </row>
    <row r="47" spans="1:29" hidden="1" x14ac:dyDescent="0.2">
      <c r="A47" s="93" t="str">
        <f t="shared" si="0"/>
        <v/>
      </c>
      <c r="B47" s="93">
        <f t="shared" si="1"/>
        <v>1</v>
      </c>
      <c r="C47" s="93">
        <v>39</v>
      </c>
      <c r="D47" s="93" t="str">
        <f>IF(Centralizator!$U47=$A$1,Centralizator!A47,"")</f>
        <v/>
      </c>
      <c r="E47" s="93" t="str">
        <f>IF(Centralizator!$U47=$A$1,Centralizator!B47,"")</f>
        <v/>
      </c>
      <c r="F47" s="93" t="str">
        <f>IF(Centralizator!$U47=$A$1,Centralizator!C47,"")</f>
        <v/>
      </c>
      <c r="G47" s="100" t="str">
        <f>IF(Centralizator!$U47=$A$1,Centralizator!D47,"")</f>
        <v/>
      </c>
      <c r="H47" s="100" t="str">
        <f>IF(Centralizator!$U47=$A$1,Centralizator!E47,"")</f>
        <v/>
      </c>
      <c r="I47" s="100" t="str">
        <f>IF(Centralizator!$U47=$A$1,Centralizator!F47,"")</f>
        <v/>
      </c>
      <c r="J47" s="100" t="str">
        <f>IF(Centralizator!$U47=$A$1,Centralizator!G47,"")</f>
        <v/>
      </c>
      <c r="K47" s="100" t="str">
        <f>IF(Centralizator!$U47=$A$1,Centralizator!H47,"")</f>
        <v/>
      </c>
      <c r="L47" s="100" t="str">
        <f>IF(Centralizator!$U47=$A$1,Centralizator!J47,"")</f>
        <v/>
      </c>
      <c r="M47" s="100" t="str">
        <f>IF(Centralizator!$U47=$A$1,Centralizator!K47,"")</f>
        <v/>
      </c>
      <c r="N47" s="100" t="str">
        <f>IF(Centralizator!$U47=$A$1,Centralizator!L47,"")</f>
        <v/>
      </c>
      <c r="O47" s="94" t="str">
        <f>IF(Centralizator!$U47=$A$1,Centralizator!N47,"")</f>
        <v/>
      </c>
      <c r="P47" s="94" t="str">
        <f>IF(Centralizator!$U47=$A$1,Centralizator!O47,"")</f>
        <v/>
      </c>
      <c r="Q47" s="94" t="str">
        <f>IF(Centralizator!$U47=$A$1,Centralizator!P47,"")</f>
        <v/>
      </c>
      <c r="R47" s="94" t="str">
        <f>IF(Centralizator!$U47=$A$1,Centralizator!Q47,"")</f>
        <v/>
      </c>
      <c r="S47" s="94" t="str">
        <f>IF(Centralizator!$U47=$A$1,Centralizator!R47,"")</f>
        <v/>
      </c>
      <c r="T47" s="94" t="str">
        <f>IF(Centralizator!$U47=$A$1,Centralizator!S47,"")</f>
        <v/>
      </c>
      <c r="U47" s="94" t="str">
        <f>IF(Centralizator!$U47=$A$1,Centralizator!T47,"")</f>
        <v/>
      </c>
      <c r="V47" s="94" t="str">
        <f>IF(Centralizator!$U47=$A$1,Centralizator!U47,"")</f>
        <v/>
      </c>
      <c r="W47" s="94" t="str">
        <f>IF(Centralizator!$U47=$A$1,Centralizator!V47,"")</f>
        <v/>
      </c>
      <c r="X47" s="94" t="str">
        <f>IF(Centralizator!$U47=$A$1,Centralizator!W47,"")</f>
        <v/>
      </c>
      <c r="Y47" s="94" t="str">
        <f>IF(Centralizator!$U47=$A$1,Centralizator!X47,"")</f>
        <v/>
      </c>
      <c r="Z47" s="94" t="str">
        <f>IF(Centralizator!$U47=$A$1,Centralizator!Y47,"")</f>
        <v/>
      </c>
      <c r="AA47" s="94" t="str">
        <f>IF(Centralizator!$U47=$A$1,Centralizator!Z47,"")</f>
        <v/>
      </c>
      <c r="AB47" s="94" t="str">
        <f>IF(Centralizator!$U47=$A$1,Centralizator!AA47,"")</f>
        <v/>
      </c>
      <c r="AC47" s="94" t="str">
        <f>IF(Centralizator!$U47=$A$1,Centralizator!AB47,"")</f>
        <v/>
      </c>
    </row>
    <row r="48" spans="1:29" hidden="1" x14ac:dyDescent="0.2">
      <c r="A48" s="93">
        <f t="shared" si="0"/>
        <v>2</v>
      </c>
      <c r="B48" s="93">
        <f t="shared" si="1"/>
        <v>2</v>
      </c>
      <c r="C48" s="93">
        <v>40</v>
      </c>
      <c r="D48" s="93">
        <f>IF(Centralizator!$U48=$A$1,Centralizator!A48,"")</f>
        <v>3</v>
      </c>
      <c r="E48" s="93">
        <f>IF(Centralizator!$U48=$A$1,Centralizator!B48,"")</f>
        <v>5</v>
      </c>
      <c r="F48" s="93" t="str">
        <f>IF(Centralizator!$U48=$A$1,Centralizator!C48,"")</f>
        <v>Optional independent1</v>
      </c>
      <c r="G48" s="100" t="str">
        <f>IF(Centralizator!$U48=$A$1,Centralizator!D48,"")</f>
        <v>Opt.Ind.1.1-Logistics of Manufacturing</v>
      </c>
      <c r="H48" s="100" t="str">
        <f>IF(Centralizator!$U48=$A$1,Centralizator!E48,"")</f>
        <v>Opt.Ind.1.2-Rapid manufacturing and prototyping  (*)</v>
      </c>
      <c r="I48" s="100" t="str">
        <f>IF(Centralizator!$U48=$A$1,Centralizator!F48,"")</f>
        <v>S.L.</v>
      </c>
      <c r="J48" s="100" t="str">
        <f>IF(Centralizator!$U48=$A$1,Centralizator!G48,"")</f>
        <v>dr.ing.</v>
      </c>
      <c r="K48" s="100" t="str">
        <f>IF(Centralizator!$U48=$A$1,Centralizator!H48,"")</f>
        <v>COSMA Cristian</v>
      </c>
      <c r="L48" s="100" t="str">
        <f>IF(Centralizator!$U48=$A$1,Centralizator!J48,"")</f>
        <v>Asist.</v>
      </c>
      <c r="M48" s="100" t="str">
        <f>IF(Centralizator!$U48=$A$1,Centralizator!K48,"")</f>
        <v>dr.ing.</v>
      </c>
      <c r="N48" s="100" t="str">
        <f>IF(Centralizator!$U48=$A$1,Centralizator!L48,"")</f>
        <v>FERICIAN Florin</v>
      </c>
      <c r="O48" s="94" t="str">
        <f>IF(Centralizator!$U48=$A$1,Centralizator!N48,"")</f>
        <v>D</v>
      </c>
      <c r="P48" s="94">
        <f>IF(Centralizator!$U48=$A$1,Centralizator!O48,"")</f>
        <v>3</v>
      </c>
      <c r="Q48" s="94">
        <f>IF(Centralizator!$U48=$A$1,Centralizator!P48,"")</f>
        <v>28</v>
      </c>
      <c r="R48" s="94">
        <f>IF(Centralizator!$U48=$A$1,Centralizator!Q48,"")</f>
        <v>0</v>
      </c>
      <c r="S48" s="94">
        <f>IF(Centralizator!$U48=$A$1,Centralizator!R48,"")</f>
        <v>14</v>
      </c>
      <c r="T48" s="94">
        <f>IF(Centralizator!$U48=$A$1,Centralizator!S48,"")</f>
        <v>0</v>
      </c>
      <c r="U48" s="94">
        <f>IF(Centralizator!$U48=$A$1,Centralizator!T48,"")</f>
        <v>42</v>
      </c>
      <c r="V48" s="94" t="str">
        <f>IF(Centralizator!$U48=$A$1,Centralizator!U48,"")</f>
        <v>DS</v>
      </c>
      <c r="W48" s="94">
        <f>IF(Centralizator!$U48=$A$1,Centralizator!V48,"")</f>
        <v>42</v>
      </c>
      <c r="X48" s="94">
        <f>IF(Centralizator!$U48=$A$1,Centralizator!W48,"")</f>
        <v>28</v>
      </c>
      <c r="Y48" s="94">
        <f>IF(Centralizator!$U48=$A$1,Centralizator!X48,"")</f>
        <v>14</v>
      </c>
      <c r="Z48" s="94">
        <f>IF(Centralizator!$U48=$A$1,Centralizator!Y48,"")</f>
        <v>3</v>
      </c>
      <c r="AA48" s="94">
        <f>IF(Centralizator!$U48=$A$1,Centralizator!Z48,"")</f>
        <v>2</v>
      </c>
      <c r="AB48" s="94">
        <f>IF(Centralizator!$U48=$A$1,Centralizator!AA48,"")</f>
        <v>1</v>
      </c>
      <c r="AC48" s="94" t="str">
        <f>IF(Centralizator!$U48=$A$1,Centralizator!AB48,"")</f>
        <v>Opt.</v>
      </c>
    </row>
    <row r="49" spans="1:29" hidden="1" x14ac:dyDescent="0.2">
      <c r="A49" s="93" t="str">
        <f t="shared" si="0"/>
        <v/>
      </c>
      <c r="B49" s="93">
        <f t="shared" si="1"/>
        <v>2</v>
      </c>
      <c r="C49" s="93">
        <v>41</v>
      </c>
      <c r="D49" s="93" t="str">
        <f>IF(Centralizator!$U49=$A$1,Centralizator!A49,"")</f>
        <v/>
      </c>
      <c r="E49" s="93" t="str">
        <f>IF(Centralizator!$U49=$A$1,Centralizator!B49,"")</f>
        <v/>
      </c>
      <c r="F49" s="93" t="str">
        <f>IF(Centralizator!$U49=$A$1,Centralizator!C49,"")</f>
        <v/>
      </c>
      <c r="G49" s="100" t="str">
        <f>IF(Centralizator!$U49=$A$1,Centralizator!D49,"")</f>
        <v/>
      </c>
      <c r="H49" s="100" t="str">
        <f>IF(Centralizator!$U49=$A$1,Centralizator!E49,"")</f>
        <v/>
      </c>
      <c r="I49" s="100" t="str">
        <f>IF(Centralizator!$U49=$A$1,Centralizator!F49,"")</f>
        <v/>
      </c>
      <c r="J49" s="100" t="str">
        <f>IF(Centralizator!$U49=$A$1,Centralizator!G49,"")</f>
        <v/>
      </c>
      <c r="K49" s="100" t="str">
        <f>IF(Centralizator!$U49=$A$1,Centralizator!H49,"")</f>
        <v/>
      </c>
      <c r="L49" s="100" t="str">
        <f>IF(Centralizator!$U49=$A$1,Centralizator!J49,"")</f>
        <v/>
      </c>
      <c r="M49" s="100" t="str">
        <f>IF(Centralizator!$U49=$A$1,Centralizator!K49,"")</f>
        <v/>
      </c>
      <c r="N49" s="100" t="str">
        <f>IF(Centralizator!$U49=$A$1,Centralizator!L49,"")</f>
        <v/>
      </c>
      <c r="O49" s="94" t="str">
        <f>IF(Centralizator!$U49=$A$1,Centralizator!N49,"")</f>
        <v/>
      </c>
      <c r="P49" s="94" t="str">
        <f>IF(Centralizator!$U49=$A$1,Centralizator!O49,"")</f>
        <v/>
      </c>
      <c r="Q49" s="94" t="str">
        <f>IF(Centralizator!$U49=$A$1,Centralizator!P49,"")</f>
        <v/>
      </c>
      <c r="R49" s="94" t="str">
        <f>IF(Centralizator!$U49=$A$1,Centralizator!Q49,"")</f>
        <v/>
      </c>
      <c r="S49" s="94" t="str">
        <f>IF(Centralizator!$U49=$A$1,Centralizator!R49,"")</f>
        <v/>
      </c>
      <c r="T49" s="94" t="str">
        <f>IF(Centralizator!$U49=$A$1,Centralizator!S49,"")</f>
        <v/>
      </c>
      <c r="U49" s="94" t="str">
        <f>IF(Centralizator!$U49=$A$1,Centralizator!T49,"")</f>
        <v/>
      </c>
      <c r="V49" s="94" t="str">
        <f>IF(Centralizator!$U49=$A$1,Centralizator!U49,"")</f>
        <v/>
      </c>
      <c r="W49" s="94" t="str">
        <f>IF(Centralizator!$U49=$A$1,Centralizator!V49,"")</f>
        <v/>
      </c>
      <c r="X49" s="94" t="str">
        <f>IF(Centralizator!$U49=$A$1,Centralizator!W49,"")</f>
        <v/>
      </c>
      <c r="Y49" s="94" t="str">
        <f>IF(Centralizator!$U49=$A$1,Centralizator!X49,"")</f>
        <v/>
      </c>
      <c r="Z49" s="94" t="str">
        <f>IF(Centralizator!$U49=$A$1,Centralizator!Y49,"")</f>
        <v/>
      </c>
      <c r="AA49" s="94" t="str">
        <f>IF(Centralizator!$U49=$A$1,Centralizator!Z49,"")</f>
        <v/>
      </c>
      <c r="AB49" s="94" t="str">
        <f>IF(Centralizator!$U49=$A$1,Centralizator!AA49,"")</f>
        <v/>
      </c>
      <c r="AC49" s="94" t="str">
        <f>IF(Centralizator!$U49=$A$1,Centralizator!AB49,"")</f>
        <v/>
      </c>
    </row>
    <row r="50" spans="1:29" hidden="1" x14ac:dyDescent="0.2">
      <c r="A50" s="93">
        <f t="shared" si="0"/>
        <v>3</v>
      </c>
      <c r="B50" s="93">
        <f t="shared" si="1"/>
        <v>3</v>
      </c>
      <c r="C50" s="93">
        <v>42</v>
      </c>
      <c r="D50" s="93">
        <f>IF(Centralizator!$U50=$A$1,Centralizator!A50,"")</f>
        <v>3</v>
      </c>
      <c r="E50" s="93">
        <f>IF(Centralizator!$U50=$A$1,Centralizator!B50,"")</f>
        <v>5</v>
      </c>
      <c r="F50" s="93" t="str">
        <f>IF(Centralizator!$U50=$A$1,Centralizator!C50,"")</f>
        <v>Basics of the manufacturing processes</v>
      </c>
      <c r="G50" s="100">
        <f>IF(Centralizator!$U50=$A$1,Centralizator!D50,"")</f>
        <v>0</v>
      </c>
      <c r="H50" s="100">
        <f>IF(Centralizator!$U50=$A$1,Centralizator!E50,"")</f>
        <v>0</v>
      </c>
      <c r="I50" s="100" t="str">
        <f>IF(Centralizator!$U50=$A$1,Centralizator!F50,"")</f>
        <v>S.L.</v>
      </c>
      <c r="J50" s="100" t="str">
        <f>IF(Centralizator!$U50=$A$1,Centralizator!G50,"")</f>
        <v>dr.ing.</v>
      </c>
      <c r="K50" s="100" t="str">
        <f>IF(Centralizator!$U50=$A$1,Centralizator!H50,"")</f>
        <v>TURC Cristian</v>
      </c>
      <c r="L50" s="100" t="str">
        <f>IF(Centralizator!$U50=$A$1,Centralizator!J50,"")</f>
        <v>Asist.</v>
      </c>
      <c r="M50" s="100" t="str">
        <f>IF(Centralizator!$U50=$A$1,Centralizator!K50,"")</f>
        <v>dr.ing.</v>
      </c>
      <c r="N50" s="100" t="str">
        <f>IF(Centralizator!$U50=$A$1,Centralizator!L50,"")</f>
        <v>BANCIU Felicia</v>
      </c>
      <c r="O50" s="94" t="str">
        <f>IF(Centralizator!$U50=$A$1,Centralizator!N50,"")</f>
        <v>E</v>
      </c>
      <c r="P50" s="94">
        <f>IF(Centralizator!$U50=$A$1,Centralizator!O50,"")</f>
        <v>6</v>
      </c>
      <c r="Q50" s="94">
        <f>IF(Centralizator!$U50=$A$1,Centralizator!P50,"")</f>
        <v>28</v>
      </c>
      <c r="R50" s="94">
        <f>IF(Centralizator!$U50=$A$1,Centralizator!Q50,"")</f>
        <v>0</v>
      </c>
      <c r="S50" s="94">
        <f>IF(Centralizator!$U50=$A$1,Centralizator!R50,"")</f>
        <v>28</v>
      </c>
      <c r="T50" s="94">
        <f>IF(Centralizator!$U50=$A$1,Centralizator!S50,"")</f>
        <v>14</v>
      </c>
      <c r="U50" s="94">
        <f>IF(Centralizator!$U50=$A$1,Centralizator!T50,"")</f>
        <v>70</v>
      </c>
      <c r="V50" s="94" t="str">
        <f>IF(Centralizator!$U50=$A$1,Centralizator!U50,"")</f>
        <v>DS</v>
      </c>
      <c r="W50" s="94">
        <f>IF(Centralizator!$U50=$A$1,Centralizator!V50,"")</f>
        <v>70</v>
      </c>
      <c r="X50" s="94">
        <f>IF(Centralizator!$U50=$A$1,Centralizator!W50,"")</f>
        <v>28</v>
      </c>
      <c r="Y50" s="94">
        <f>IF(Centralizator!$U50=$A$1,Centralizator!X50,"")</f>
        <v>42</v>
      </c>
      <c r="Z50" s="94">
        <f>IF(Centralizator!$U50=$A$1,Centralizator!Y50,"")</f>
        <v>5</v>
      </c>
      <c r="AA50" s="94">
        <f>IF(Centralizator!$U50=$A$1,Centralizator!Z50,"")</f>
        <v>2</v>
      </c>
      <c r="AB50" s="94">
        <f>IF(Centralizator!$U50=$A$1,Centralizator!AA50,"")</f>
        <v>3</v>
      </c>
      <c r="AC50" s="94" t="str">
        <f>IF(Centralizator!$U50=$A$1,Centralizator!AB50,"")</f>
        <v>Oblig.</v>
      </c>
    </row>
    <row r="51" spans="1:29" hidden="1" x14ac:dyDescent="0.2">
      <c r="A51" s="93" t="str">
        <f t="shared" si="0"/>
        <v/>
      </c>
      <c r="B51" s="93">
        <f t="shared" si="1"/>
        <v>3</v>
      </c>
      <c r="C51" s="93">
        <v>43</v>
      </c>
      <c r="D51" s="93" t="str">
        <f>IF(Centralizator!$U51=$A$1,Centralizator!A51,"")</f>
        <v/>
      </c>
      <c r="E51" s="93" t="str">
        <f>IF(Centralizator!$U51=$A$1,Centralizator!B51,"")</f>
        <v/>
      </c>
      <c r="F51" s="93" t="str">
        <f>IF(Centralizator!$U51=$A$1,Centralizator!C51,"")</f>
        <v/>
      </c>
      <c r="G51" s="100" t="str">
        <f>IF(Centralizator!$U51=$A$1,Centralizator!D51,"")</f>
        <v/>
      </c>
      <c r="H51" s="100" t="str">
        <f>IF(Centralizator!$U51=$A$1,Centralizator!E51,"")</f>
        <v/>
      </c>
      <c r="I51" s="100" t="str">
        <f>IF(Centralizator!$U51=$A$1,Centralizator!F51,"")</f>
        <v/>
      </c>
      <c r="J51" s="100" t="str">
        <f>IF(Centralizator!$U51=$A$1,Centralizator!G51,"")</f>
        <v/>
      </c>
      <c r="K51" s="100" t="str">
        <f>IF(Centralizator!$U51=$A$1,Centralizator!H51,"")</f>
        <v/>
      </c>
      <c r="L51" s="100" t="str">
        <f>IF(Centralizator!$U51=$A$1,Centralizator!J51,"")</f>
        <v/>
      </c>
      <c r="M51" s="100" t="str">
        <f>IF(Centralizator!$U51=$A$1,Centralizator!K51,"")</f>
        <v/>
      </c>
      <c r="N51" s="100" t="str">
        <f>IF(Centralizator!$U51=$A$1,Centralizator!L51,"")</f>
        <v/>
      </c>
      <c r="O51" s="94" t="str">
        <f>IF(Centralizator!$U51=$A$1,Centralizator!N51,"")</f>
        <v/>
      </c>
      <c r="P51" s="94" t="str">
        <f>IF(Centralizator!$U51=$A$1,Centralizator!O51,"")</f>
        <v/>
      </c>
      <c r="Q51" s="94" t="str">
        <f>IF(Centralizator!$U51=$A$1,Centralizator!P51,"")</f>
        <v/>
      </c>
      <c r="R51" s="94" t="str">
        <f>IF(Centralizator!$U51=$A$1,Centralizator!Q51,"")</f>
        <v/>
      </c>
      <c r="S51" s="94" t="str">
        <f>IF(Centralizator!$U51=$A$1,Centralizator!R51,"")</f>
        <v/>
      </c>
      <c r="T51" s="94" t="str">
        <f>IF(Centralizator!$U51=$A$1,Centralizator!S51,"")</f>
        <v/>
      </c>
      <c r="U51" s="94" t="str">
        <f>IF(Centralizator!$U51=$A$1,Centralizator!T51,"")</f>
        <v/>
      </c>
      <c r="V51" s="94" t="str">
        <f>IF(Centralizator!$U51=$A$1,Centralizator!U51,"")</f>
        <v/>
      </c>
      <c r="W51" s="94" t="str">
        <f>IF(Centralizator!$U51=$A$1,Centralizator!V51,"")</f>
        <v/>
      </c>
      <c r="X51" s="94" t="str">
        <f>IF(Centralizator!$U51=$A$1,Centralizator!W51,"")</f>
        <v/>
      </c>
      <c r="Y51" s="94" t="str">
        <f>IF(Centralizator!$U51=$A$1,Centralizator!X51,"")</f>
        <v/>
      </c>
      <c r="Z51" s="94" t="str">
        <f>IF(Centralizator!$U51=$A$1,Centralizator!Y51,"")</f>
        <v/>
      </c>
      <c r="AA51" s="94" t="str">
        <f>IF(Centralizator!$U51=$A$1,Centralizator!Z51,"")</f>
        <v/>
      </c>
      <c r="AB51" s="94" t="str">
        <f>IF(Centralizator!$U51=$A$1,Centralizator!AA51,"")</f>
        <v/>
      </c>
      <c r="AC51" s="94" t="str">
        <f>IF(Centralizator!$U51=$A$1,Centralizator!AB51,"")</f>
        <v/>
      </c>
    </row>
    <row r="52" spans="1:29" hidden="1" x14ac:dyDescent="0.2">
      <c r="A52" s="93" t="str">
        <f t="shared" si="0"/>
        <v/>
      </c>
      <c r="B52" s="93">
        <f t="shared" si="1"/>
        <v>3</v>
      </c>
      <c r="C52" s="93">
        <v>44</v>
      </c>
      <c r="D52" s="93" t="str">
        <f>IF(Centralizator!$U52=$A$1,Centralizator!A52,"")</f>
        <v/>
      </c>
      <c r="E52" s="93" t="str">
        <f>IF(Centralizator!$U52=$A$1,Centralizator!B52,"")</f>
        <v/>
      </c>
      <c r="F52" s="93" t="str">
        <f>IF(Centralizator!$U52=$A$1,Centralizator!C52,"")</f>
        <v/>
      </c>
      <c r="G52" s="100" t="str">
        <f>IF(Centralizator!$U52=$A$1,Centralizator!D52,"")</f>
        <v/>
      </c>
      <c r="H52" s="100" t="str">
        <f>IF(Centralizator!$U52=$A$1,Centralizator!E52,"")</f>
        <v/>
      </c>
      <c r="I52" s="100" t="str">
        <f>IF(Centralizator!$U52=$A$1,Centralizator!F52,"")</f>
        <v/>
      </c>
      <c r="J52" s="100" t="str">
        <f>IF(Centralizator!$U52=$A$1,Centralizator!G52,"")</f>
        <v/>
      </c>
      <c r="K52" s="100" t="str">
        <f>IF(Centralizator!$U52=$A$1,Centralizator!H52,"")</f>
        <v/>
      </c>
      <c r="L52" s="100" t="str">
        <f>IF(Centralizator!$U52=$A$1,Centralizator!J52,"")</f>
        <v/>
      </c>
      <c r="M52" s="100" t="str">
        <f>IF(Centralizator!$U52=$A$1,Centralizator!K52,"")</f>
        <v/>
      </c>
      <c r="N52" s="100" t="str">
        <f>IF(Centralizator!$U52=$A$1,Centralizator!L52,"")</f>
        <v/>
      </c>
      <c r="O52" s="94" t="str">
        <f>IF(Centralizator!$U52=$A$1,Centralizator!N52,"")</f>
        <v/>
      </c>
      <c r="P52" s="94" t="str">
        <f>IF(Centralizator!$U52=$A$1,Centralizator!O52,"")</f>
        <v/>
      </c>
      <c r="Q52" s="94" t="str">
        <f>IF(Centralizator!$U52=$A$1,Centralizator!P52,"")</f>
        <v/>
      </c>
      <c r="R52" s="94" t="str">
        <f>IF(Centralizator!$U52=$A$1,Centralizator!Q52,"")</f>
        <v/>
      </c>
      <c r="S52" s="94" t="str">
        <f>IF(Centralizator!$U52=$A$1,Centralizator!R52,"")</f>
        <v/>
      </c>
      <c r="T52" s="94" t="str">
        <f>IF(Centralizator!$U52=$A$1,Centralizator!S52,"")</f>
        <v/>
      </c>
      <c r="U52" s="94" t="str">
        <f>IF(Centralizator!$U52=$A$1,Centralizator!T52,"")</f>
        <v/>
      </c>
      <c r="V52" s="94" t="str">
        <f>IF(Centralizator!$U52=$A$1,Centralizator!U52,"")</f>
        <v/>
      </c>
      <c r="W52" s="94" t="str">
        <f>IF(Centralizator!$U52=$A$1,Centralizator!V52,"")</f>
        <v/>
      </c>
      <c r="X52" s="94" t="str">
        <f>IF(Centralizator!$U52=$A$1,Centralizator!W52,"")</f>
        <v/>
      </c>
      <c r="Y52" s="94" t="str">
        <f>IF(Centralizator!$U52=$A$1,Centralizator!X52,"")</f>
        <v/>
      </c>
      <c r="Z52" s="94" t="str">
        <f>IF(Centralizator!$U52=$A$1,Centralizator!Y52,"")</f>
        <v/>
      </c>
      <c r="AA52" s="94" t="str">
        <f>IF(Centralizator!$U52=$A$1,Centralizator!Z52,"")</f>
        <v/>
      </c>
      <c r="AB52" s="94" t="str">
        <f>IF(Centralizator!$U52=$A$1,Centralizator!AA52,"")</f>
        <v/>
      </c>
      <c r="AC52" s="94" t="str">
        <f>IF(Centralizator!$U52=$A$1,Centralizator!AB52,"")</f>
        <v/>
      </c>
    </row>
    <row r="53" spans="1:29" hidden="1" x14ac:dyDescent="0.2">
      <c r="A53" s="93" t="str">
        <f t="shared" si="0"/>
        <v/>
      </c>
      <c r="B53" s="93">
        <f t="shared" si="1"/>
        <v>3</v>
      </c>
      <c r="C53" s="93">
        <v>45</v>
      </c>
      <c r="D53" s="93" t="str">
        <f>IF(Centralizator!$U53=$A$1,Centralizator!A53,"")</f>
        <v/>
      </c>
      <c r="E53" s="93" t="str">
        <f>IF(Centralizator!$U53=$A$1,Centralizator!B53,"")</f>
        <v/>
      </c>
      <c r="F53" s="93" t="str">
        <f>IF(Centralizator!$U53=$A$1,Centralizator!C53,"")</f>
        <v/>
      </c>
      <c r="G53" s="100" t="str">
        <f>IF(Centralizator!$U53=$A$1,Centralizator!D53,"")</f>
        <v/>
      </c>
      <c r="H53" s="100" t="str">
        <f>IF(Centralizator!$U53=$A$1,Centralizator!E53,"")</f>
        <v/>
      </c>
      <c r="I53" s="100" t="str">
        <f>IF(Centralizator!$U53=$A$1,Centralizator!F53,"")</f>
        <v/>
      </c>
      <c r="J53" s="100" t="str">
        <f>IF(Centralizator!$U53=$A$1,Centralizator!G53,"")</f>
        <v/>
      </c>
      <c r="K53" s="100" t="str">
        <f>IF(Centralizator!$U53=$A$1,Centralizator!H53,"")</f>
        <v/>
      </c>
      <c r="L53" s="100" t="str">
        <f>IF(Centralizator!$U53=$A$1,Centralizator!J53,"")</f>
        <v/>
      </c>
      <c r="M53" s="100" t="str">
        <f>IF(Centralizator!$U53=$A$1,Centralizator!K53,"")</f>
        <v/>
      </c>
      <c r="N53" s="100" t="str">
        <f>IF(Centralizator!$U53=$A$1,Centralizator!L53,"")</f>
        <v/>
      </c>
      <c r="O53" s="94" t="str">
        <f>IF(Centralizator!$U53=$A$1,Centralizator!N53,"")</f>
        <v/>
      </c>
      <c r="P53" s="94" t="str">
        <f>IF(Centralizator!$U53=$A$1,Centralizator!O53,"")</f>
        <v/>
      </c>
      <c r="Q53" s="94" t="str">
        <f>IF(Centralizator!$U53=$A$1,Centralizator!P53,"")</f>
        <v/>
      </c>
      <c r="R53" s="94" t="str">
        <f>IF(Centralizator!$U53=$A$1,Centralizator!Q53,"")</f>
        <v/>
      </c>
      <c r="S53" s="94" t="str">
        <f>IF(Centralizator!$U53=$A$1,Centralizator!R53,"")</f>
        <v/>
      </c>
      <c r="T53" s="94" t="str">
        <f>IF(Centralizator!$U53=$A$1,Centralizator!S53,"")</f>
        <v/>
      </c>
      <c r="U53" s="94" t="str">
        <f>IF(Centralizator!$U53=$A$1,Centralizator!T53,"")</f>
        <v/>
      </c>
      <c r="V53" s="94" t="str">
        <f>IF(Centralizator!$U53=$A$1,Centralizator!U53,"")</f>
        <v/>
      </c>
      <c r="W53" s="94" t="str">
        <f>IF(Centralizator!$U53=$A$1,Centralizator!V53,"")</f>
        <v/>
      </c>
      <c r="X53" s="94" t="str">
        <f>IF(Centralizator!$U53=$A$1,Centralizator!W53,"")</f>
        <v/>
      </c>
      <c r="Y53" s="94" t="str">
        <f>IF(Centralizator!$U53=$A$1,Centralizator!X53,"")</f>
        <v/>
      </c>
      <c r="Z53" s="94" t="str">
        <f>IF(Centralizator!$U53=$A$1,Centralizator!Y53,"")</f>
        <v/>
      </c>
      <c r="AA53" s="94" t="str">
        <f>IF(Centralizator!$U53=$A$1,Centralizator!Z53,"")</f>
        <v/>
      </c>
      <c r="AB53" s="94" t="str">
        <f>IF(Centralizator!$U53=$A$1,Centralizator!AA53,"")</f>
        <v/>
      </c>
      <c r="AC53" s="94" t="str">
        <f>IF(Centralizator!$U53=$A$1,Centralizator!AB53,"")</f>
        <v/>
      </c>
    </row>
    <row r="54" spans="1:29" hidden="1" x14ac:dyDescent="0.2">
      <c r="A54" s="93" t="str">
        <f t="shared" si="0"/>
        <v/>
      </c>
      <c r="B54" s="93">
        <f t="shared" si="1"/>
        <v>3</v>
      </c>
      <c r="C54" s="93">
        <v>46</v>
      </c>
      <c r="D54" s="93" t="str">
        <f>IF(Centralizator!$U54=$A$1,Centralizator!A54,"")</f>
        <v/>
      </c>
      <c r="E54" s="93" t="str">
        <f>IF(Centralizator!$U54=$A$1,Centralizator!B54,"")</f>
        <v/>
      </c>
      <c r="F54" s="93" t="str">
        <f>IF(Centralizator!$U54=$A$1,Centralizator!C54,"")</f>
        <v/>
      </c>
      <c r="G54" s="100" t="str">
        <f>IF(Centralizator!$U54=$A$1,Centralizator!D54,"")</f>
        <v/>
      </c>
      <c r="H54" s="100" t="str">
        <f>IF(Centralizator!$U54=$A$1,Centralizator!E54,"")</f>
        <v/>
      </c>
      <c r="I54" s="100" t="str">
        <f>IF(Centralizator!$U54=$A$1,Centralizator!F54,"")</f>
        <v/>
      </c>
      <c r="J54" s="100" t="str">
        <f>IF(Centralizator!$U54=$A$1,Centralizator!G54,"")</f>
        <v/>
      </c>
      <c r="K54" s="100" t="str">
        <f>IF(Centralizator!$U54=$A$1,Centralizator!H54,"")</f>
        <v/>
      </c>
      <c r="L54" s="100" t="str">
        <f>IF(Centralizator!$U54=$A$1,Centralizator!J54,"")</f>
        <v/>
      </c>
      <c r="M54" s="100" t="str">
        <f>IF(Centralizator!$U54=$A$1,Centralizator!K54,"")</f>
        <v/>
      </c>
      <c r="N54" s="100" t="str">
        <f>IF(Centralizator!$U54=$A$1,Centralizator!L54,"")</f>
        <v/>
      </c>
      <c r="O54" s="94" t="str">
        <f>IF(Centralizator!$U54=$A$1,Centralizator!N54,"")</f>
        <v/>
      </c>
      <c r="P54" s="94" t="str">
        <f>IF(Centralizator!$U54=$A$1,Centralizator!O54,"")</f>
        <v/>
      </c>
      <c r="Q54" s="94" t="str">
        <f>IF(Centralizator!$U54=$A$1,Centralizator!P54,"")</f>
        <v/>
      </c>
      <c r="R54" s="94" t="str">
        <f>IF(Centralizator!$U54=$A$1,Centralizator!Q54,"")</f>
        <v/>
      </c>
      <c r="S54" s="94" t="str">
        <f>IF(Centralizator!$U54=$A$1,Centralizator!R54,"")</f>
        <v/>
      </c>
      <c r="T54" s="94" t="str">
        <f>IF(Centralizator!$U54=$A$1,Centralizator!S54,"")</f>
        <v/>
      </c>
      <c r="U54" s="94" t="str">
        <f>IF(Centralizator!$U54=$A$1,Centralizator!T54,"")</f>
        <v/>
      </c>
      <c r="V54" s="94" t="str">
        <f>IF(Centralizator!$U54=$A$1,Centralizator!U54,"")</f>
        <v/>
      </c>
      <c r="W54" s="94" t="str">
        <f>IF(Centralizator!$U54=$A$1,Centralizator!V54,"")</f>
        <v/>
      </c>
      <c r="X54" s="94" t="str">
        <f>IF(Centralizator!$U54=$A$1,Centralizator!W54,"")</f>
        <v/>
      </c>
      <c r="Y54" s="94" t="str">
        <f>IF(Centralizator!$U54=$A$1,Centralizator!X54,"")</f>
        <v/>
      </c>
      <c r="Z54" s="94" t="str">
        <f>IF(Centralizator!$U54=$A$1,Centralizator!Y54,"")</f>
        <v/>
      </c>
      <c r="AA54" s="94" t="str">
        <f>IF(Centralizator!$U54=$A$1,Centralizator!Z54,"")</f>
        <v/>
      </c>
      <c r="AB54" s="94" t="str">
        <f>IF(Centralizator!$U54=$A$1,Centralizator!AA54,"")</f>
        <v/>
      </c>
      <c r="AC54" s="94" t="str">
        <f>IF(Centralizator!$U54=$A$1,Centralizator!AB54,"")</f>
        <v/>
      </c>
    </row>
    <row r="55" spans="1:29" hidden="1" x14ac:dyDescent="0.2">
      <c r="A55" s="93" t="str">
        <f t="shared" si="0"/>
        <v/>
      </c>
      <c r="B55" s="93">
        <f t="shared" si="1"/>
        <v>3</v>
      </c>
      <c r="C55" s="93">
        <v>47</v>
      </c>
      <c r="D55" s="93" t="str">
        <f>IF(Centralizator!$U55=$A$1,Centralizator!A55,"")</f>
        <v/>
      </c>
      <c r="E55" s="93" t="str">
        <f>IF(Centralizator!$U55=$A$1,Centralizator!B55,"")</f>
        <v/>
      </c>
      <c r="F55" s="93" t="str">
        <f>IF(Centralizator!$U55=$A$1,Centralizator!C55,"")</f>
        <v/>
      </c>
      <c r="G55" s="100" t="str">
        <f>IF(Centralizator!$U55=$A$1,Centralizator!D55,"")</f>
        <v/>
      </c>
      <c r="H55" s="100" t="str">
        <f>IF(Centralizator!$U55=$A$1,Centralizator!E55,"")</f>
        <v/>
      </c>
      <c r="I55" s="100" t="str">
        <f>IF(Centralizator!$U55=$A$1,Centralizator!F55,"")</f>
        <v/>
      </c>
      <c r="J55" s="100" t="str">
        <f>IF(Centralizator!$U55=$A$1,Centralizator!G55,"")</f>
        <v/>
      </c>
      <c r="K55" s="100" t="str">
        <f>IF(Centralizator!$U55=$A$1,Centralizator!H55,"")</f>
        <v/>
      </c>
      <c r="L55" s="100" t="str">
        <f>IF(Centralizator!$U55=$A$1,Centralizator!J55,"")</f>
        <v/>
      </c>
      <c r="M55" s="100" t="str">
        <f>IF(Centralizator!$U55=$A$1,Centralizator!K55,"")</f>
        <v/>
      </c>
      <c r="N55" s="100" t="str">
        <f>IF(Centralizator!$U55=$A$1,Centralizator!L55,"")</f>
        <v/>
      </c>
      <c r="O55" s="94" t="str">
        <f>IF(Centralizator!$U55=$A$1,Centralizator!N55,"")</f>
        <v/>
      </c>
      <c r="P55" s="94" t="str">
        <f>IF(Centralizator!$U55=$A$1,Centralizator!O55,"")</f>
        <v/>
      </c>
      <c r="Q55" s="94" t="str">
        <f>IF(Centralizator!$U55=$A$1,Centralizator!P55,"")</f>
        <v/>
      </c>
      <c r="R55" s="94" t="str">
        <f>IF(Centralizator!$U55=$A$1,Centralizator!Q55,"")</f>
        <v/>
      </c>
      <c r="S55" s="94" t="str">
        <f>IF(Centralizator!$U55=$A$1,Centralizator!R55,"")</f>
        <v/>
      </c>
      <c r="T55" s="94" t="str">
        <f>IF(Centralizator!$U55=$A$1,Centralizator!S55,"")</f>
        <v/>
      </c>
      <c r="U55" s="94" t="str">
        <f>IF(Centralizator!$U55=$A$1,Centralizator!T55,"")</f>
        <v/>
      </c>
      <c r="V55" s="94" t="str">
        <f>IF(Centralizator!$U55=$A$1,Centralizator!U55,"")</f>
        <v/>
      </c>
      <c r="W55" s="94" t="str">
        <f>IF(Centralizator!$U55=$A$1,Centralizator!V55,"")</f>
        <v/>
      </c>
      <c r="X55" s="94" t="str">
        <f>IF(Centralizator!$U55=$A$1,Centralizator!W55,"")</f>
        <v/>
      </c>
      <c r="Y55" s="94" t="str">
        <f>IF(Centralizator!$U55=$A$1,Centralizator!X55,"")</f>
        <v/>
      </c>
      <c r="Z55" s="94" t="str">
        <f>IF(Centralizator!$U55=$A$1,Centralizator!Y55,"")</f>
        <v/>
      </c>
      <c r="AA55" s="94" t="str">
        <f>IF(Centralizator!$U55=$A$1,Centralizator!Z55,"")</f>
        <v/>
      </c>
      <c r="AB55" s="94" t="str">
        <f>IF(Centralizator!$U55=$A$1,Centralizator!AA55,"")</f>
        <v/>
      </c>
      <c r="AC55" s="94" t="str">
        <f>IF(Centralizator!$U55=$A$1,Centralizator!AB55,"")</f>
        <v/>
      </c>
    </row>
    <row r="56" spans="1:29" hidden="1" x14ac:dyDescent="0.2">
      <c r="A56" s="93" t="str">
        <f t="shared" si="0"/>
        <v/>
      </c>
      <c r="B56" s="93">
        <f t="shared" si="1"/>
        <v>3</v>
      </c>
      <c r="C56" s="93">
        <v>48</v>
      </c>
      <c r="D56" s="93" t="str">
        <f>IF(Centralizator!$U56=$A$1,Centralizator!A56,"")</f>
        <v/>
      </c>
      <c r="E56" s="93" t="str">
        <f>IF(Centralizator!$U56=$A$1,Centralizator!B56,"")</f>
        <v/>
      </c>
      <c r="F56" s="93" t="str">
        <f>IF(Centralizator!$U56=$A$1,Centralizator!C56,"")</f>
        <v/>
      </c>
      <c r="G56" s="100" t="str">
        <f>IF(Centralizator!$U56=$A$1,Centralizator!D56,"")</f>
        <v/>
      </c>
      <c r="H56" s="100" t="str">
        <f>IF(Centralizator!$U56=$A$1,Centralizator!E56,"")</f>
        <v/>
      </c>
      <c r="I56" s="100" t="str">
        <f>IF(Centralizator!$U56=$A$1,Centralizator!F56,"")</f>
        <v/>
      </c>
      <c r="J56" s="100" t="str">
        <f>IF(Centralizator!$U56=$A$1,Centralizator!G56,"")</f>
        <v/>
      </c>
      <c r="K56" s="100" t="str">
        <f>IF(Centralizator!$U56=$A$1,Centralizator!H56,"")</f>
        <v/>
      </c>
      <c r="L56" s="100" t="str">
        <f>IF(Centralizator!$U56=$A$1,Centralizator!J56,"")</f>
        <v/>
      </c>
      <c r="M56" s="100" t="str">
        <f>IF(Centralizator!$U56=$A$1,Centralizator!K56,"")</f>
        <v/>
      </c>
      <c r="N56" s="100" t="str">
        <f>IF(Centralizator!$U56=$A$1,Centralizator!L56,"")</f>
        <v/>
      </c>
      <c r="O56" s="94" t="str">
        <f>IF(Centralizator!$U56=$A$1,Centralizator!N56,"")</f>
        <v/>
      </c>
      <c r="P56" s="94" t="str">
        <f>IF(Centralizator!$U56=$A$1,Centralizator!O56,"")</f>
        <v/>
      </c>
      <c r="Q56" s="94" t="str">
        <f>IF(Centralizator!$U56=$A$1,Centralizator!P56,"")</f>
        <v/>
      </c>
      <c r="R56" s="94" t="str">
        <f>IF(Centralizator!$U56=$A$1,Centralizator!Q56,"")</f>
        <v/>
      </c>
      <c r="S56" s="94" t="str">
        <f>IF(Centralizator!$U56=$A$1,Centralizator!R56,"")</f>
        <v/>
      </c>
      <c r="T56" s="94" t="str">
        <f>IF(Centralizator!$U56=$A$1,Centralizator!S56,"")</f>
        <v/>
      </c>
      <c r="U56" s="94" t="str">
        <f>IF(Centralizator!$U56=$A$1,Centralizator!T56,"")</f>
        <v/>
      </c>
      <c r="V56" s="94" t="str">
        <f>IF(Centralizator!$U56=$A$1,Centralizator!U56,"")</f>
        <v/>
      </c>
      <c r="W56" s="94" t="str">
        <f>IF(Centralizator!$U56=$A$1,Centralizator!V56,"")</f>
        <v/>
      </c>
      <c r="X56" s="94" t="str">
        <f>IF(Centralizator!$U56=$A$1,Centralizator!W56,"")</f>
        <v/>
      </c>
      <c r="Y56" s="94" t="str">
        <f>IF(Centralizator!$U56=$A$1,Centralizator!X56,"")</f>
        <v/>
      </c>
      <c r="Z56" s="94" t="str">
        <f>IF(Centralizator!$U56=$A$1,Centralizator!Y56,"")</f>
        <v/>
      </c>
      <c r="AA56" s="94" t="str">
        <f>IF(Centralizator!$U56=$A$1,Centralizator!Z56,"")</f>
        <v/>
      </c>
      <c r="AB56" s="94" t="str">
        <f>IF(Centralizator!$U56=$A$1,Centralizator!AA56,"")</f>
        <v/>
      </c>
      <c r="AC56" s="94" t="str">
        <f>IF(Centralizator!$U56=$A$1,Centralizator!AB56,"")</f>
        <v/>
      </c>
    </row>
    <row r="57" spans="1:29" hidden="1" x14ac:dyDescent="0.2">
      <c r="A57" s="93">
        <f t="shared" si="0"/>
        <v>4</v>
      </c>
      <c r="B57" s="93">
        <f t="shared" si="1"/>
        <v>4</v>
      </c>
      <c r="C57" s="93">
        <v>49</v>
      </c>
      <c r="D57" s="93">
        <f>IF(Centralizator!$U57=$A$1,Centralizator!A57,"")</f>
        <v>3</v>
      </c>
      <c r="E57" s="93">
        <f>IF(Centralizator!$U57=$A$1,Centralizator!B57,"")</f>
        <v>6</v>
      </c>
      <c r="F57" s="93" t="str">
        <f>IF(Centralizator!$U57=$A$1,Centralizator!C57,"")</f>
        <v>Optional independent 3</v>
      </c>
      <c r="G57" s="100" t="str">
        <f>IF(Centralizator!$U57=$A$1,Centralizator!D57,"")</f>
        <v>Opt.Ind.3.1-Material Selection (*)</v>
      </c>
      <c r="H57" s="100" t="str">
        <f>IF(Centralizator!$U57=$A$1,Centralizator!E57,"")</f>
        <v>Opt.Ind.3.2-Material Control</v>
      </c>
      <c r="I57" s="100" t="str">
        <f>IF(Centralizator!$U57=$A$1,Centralizator!F57,"")</f>
        <v>Conf.</v>
      </c>
      <c r="J57" s="100" t="str">
        <f>IF(Centralizator!$U57=$A$1,Centralizator!G57,"")</f>
        <v>dr.ing.</v>
      </c>
      <c r="K57" s="100" t="str">
        <f>IF(Centralizator!$U57=$A$1,Centralizator!H57,"")</f>
        <v>RADU Bogdan</v>
      </c>
      <c r="L57" s="100" t="str">
        <f>IF(Centralizator!$U57=$A$1,Centralizator!J57,"")</f>
        <v>Asist.</v>
      </c>
      <c r="M57" s="100" t="str">
        <f>IF(Centralizator!$U57=$A$1,Centralizator!K57,"")</f>
        <v>dr.ing.</v>
      </c>
      <c r="N57" s="100" t="str">
        <f>IF(Centralizator!$U57=$A$1,Centralizator!L57,"")</f>
        <v>BUZDUGAN Dragos</v>
      </c>
      <c r="O57" s="94" t="str">
        <f>IF(Centralizator!$U57=$A$1,Centralizator!N57,"")</f>
        <v>D</v>
      </c>
      <c r="P57" s="94">
        <f>IF(Centralizator!$U57=$A$1,Centralizator!O57,"")</f>
        <v>3</v>
      </c>
      <c r="Q57" s="94">
        <f>IF(Centralizator!$U57=$A$1,Centralizator!P57,"")</f>
        <v>28</v>
      </c>
      <c r="R57" s="94">
        <f>IF(Centralizator!$U57=$A$1,Centralizator!Q57,"")</f>
        <v>0</v>
      </c>
      <c r="S57" s="94">
        <f>IF(Centralizator!$U57=$A$1,Centralizator!R57,"")</f>
        <v>0</v>
      </c>
      <c r="T57" s="94">
        <f>IF(Centralizator!$U57=$A$1,Centralizator!S57,"")</f>
        <v>28</v>
      </c>
      <c r="U57" s="94">
        <f>IF(Centralizator!$U57=$A$1,Centralizator!T57,"")</f>
        <v>56</v>
      </c>
      <c r="V57" s="94" t="str">
        <f>IF(Centralizator!$U57=$A$1,Centralizator!U57,"")</f>
        <v>DS</v>
      </c>
      <c r="W57" s="94">
        <f>IF(Centralizator!$U57=$A$1,Centralizator!V57,"")</f>
        <v>56</v>
      </c>
      <c r="X57" s="94">
        <f>IF(Centralizator!$U57=$A$1,Centralizator!W57,"")</f>
        <v>28</v>
      </c>
      <c r="Y57" s="94">
        <f>IF(Centralizator!$U57=$A$1,Centralizator!X57,"")</f>
        <v>28</v>
      </c>
      <c r="Z57" s="94">
        <f>IF(Centralizator!$U57=$A$1,Centralizator!Y57,"")</f>
        <v>4</v>
      </c>
      <c r="AA57" s="94">
        <f>IF(Centralizator!$U57=$A$1,Centralizator!Z57,"")</f>
        <v>2</v>
      </c>
      <c r="AB57" s="94">
        <f>IF(Centralizator!$U57=$A$1,Centralizator!AA57,"")</f>
        <v>2</v>
      </c>
      <c r="AC57" s="94" t="str">
        <f>IF(Centralizator!$U57=$A$1,Centralizator!AB57,"")</f>
        <v>Opt.</v>
      </c>
    </row>
    <row r="58" spans="1:29" hidden="1" x14ac:dyDescent="0.2">
      <c r="A58" s="93" t="str">
        <f t="shared" si="0"/>
        <v/>
      </c>
      <c r="B58" s="93">
        <f t="shared" si="1"/>
        <v>4</v>
      </c>
      <c r="C58" s="93">
        <v>50</v>
      </c>
      <c r="D58" s="93" t="str">
        <f>IF(Centralizator!$U58=$A$1,Centralizator!A58,"")</f>
        <v/>
      </c>
      <c r="E58" s="93" t="str">
        <f>IF(Centralizator!$U58=$A$1,Centralizator!B58,"")</f>
        <v/>
      </c>
      <c r="F58" s="93" t="str">
        <f>IF(Centralizator!$U58=$A$1,Centralizator!C58,"")</f>
        <v/>
      </c>
      <c r="G58" s="100" t="str">
        <f>IF(Centralizator!$U58=$A$1,Centralizator!D58,"")</f>
        <v/>
      </c>
      <c r="H58" s="100" t="str">
        <f>IF(Centralizator!$U58=$A$1,Centralizator!E58,"")</f>
        <v/>
      </c>
      <c r="I58" s="100" t="str">
        <f>IF(Centralizator!$U58=$A$1,Centralizator!F58,"")</f>
        <v/>
      </c>
      <c r="J58" s="100" t="str">
        <f>IF(Centralizator!$U58=$A$1,Centralizator!G58,"")</f>
        <v/>
      </c>
      <c r="K58" s="100" t="str">
        <f>IF(Centralizator!$U58=$A$1,Centralizator!H58,"")</f>
        <v/>
      </c>
      <c r="L58" s="100" t="str">
        <f>IF(Centralizator!$U58=$A$1,Centralizator!J58,"")</f>
        <v/>
      </c>
      <c r="M58" s="100" t="str">
        <f>IF(Centralizator!$U58=$A$1,Centralizator!K58,"")</f>
        <v/>
      </c>
      <c r="N58" s="100" t="str">
        <f>IF(Centralizator!$U58=$A$1,Centralizator!L58,"")</f>
        <v/>
      </c>
      <c r="O58" s="94" t="str">
        <f>IF(Centralizator!$U58=$A$1,Centralizator!N58,"")</f>
        <v/>
      </c>
      <c r="P58" s="94" t="str">
        <f>IF(Centralizator!$U58=$A$1,Centralizator!O58,"")</f>
        <v/>
      </c>
      <c r="Q58" s="94" t="str">
        <f>IF(Centralizator!$U58=$A$1,Centralizator!P58,"")</f>
        <v/>
      </c>
      <c r="R58" s="94" t="str">
        <f>IF(Centralizator!$U58=$A$1,Centralizator!Q58,"")</f>
        <v/>
      </c>
      <c r="S58" s="94" t="str">
        <f>IF(Centralizator!$U58=$A$1,Centralizator!R58,"")</f>
        <v/>
      </c>
      <c r="T58" s="94" t="str">
        <f>IF(Centralizator!$U58=$A$1,Centralizator!S58,"")</f>
        <v/>
      </c>
      <c r="U58" s="94" t="str">
        <f>IF(Centralizator!$U58=$A$1,Centralizator!T58,"")</f>
        <v/>
      </c>
      <c r="V58" s="94" t="str">
        <f>IF(Centralizator!$U58=$A$1,Centralizator!U58,"")</f>
        <v/>
      </c>
      <c r="W58" s="94" t="str">
        <f>IF(Centralizator!$U58=$A$1,Centralizator!V58,"")</f>
        <v/>
      </c>
      <c r="X58" s="94" t="str">
        <f>IF(Centralizator!$U58=$A$1,Centralizator!W58,"")</f>
        <v/>
      </c>
      <c r="Y58" s="94" t="str">
        <f>IF(Centralizator!$U58=$A$1,Centralizator!X58,"")</f>
        <v/>
      </c>
      <c r="Z58" s="94" t="str">
        <f>IF(Centralizator!$U58=$A$1,Centralizator!Y58,"")</f>
        <v/>
      </c>
      <c r="AA58" s="94" t="str">
        <f>IF(Centralizator!$U58=$A$1,Centralizator!Z58,"")</f>
        <v/>
      </c>
      <c r="AB58" s="94" t="str">
        <f>IF(Centralizator!$U58=$A$1,Centralizator!AA58,"")</f>
        <v/>
      </c>
      <c r="AC58" s="94" t="str">
        <f>IF(Centralizator!$U58=$A$1,Centralizator!AB58,"")</f>
        <v/>
      </c>
    </row>
    <row r="59" spans="1:29" hidden="1" x14ac:dyDescent="0.2">
      <c r="A59" s="93">
        <f t="shared" si="0"/>
        <v>5</v>
      </c>
      <c r="B59" s="93">
        <f t="shared" si="1"/>
        <v>5</v>
      </c>
      <c r="C59" s="93">
        <v>51</v>
      </c>
      <c r="D59" s="93">
        <f>IF(Centralizator!$U59=$A$1,Centralizator!A59,"")</f>
        <v>3</v>
      </c>
      <c r="E59" s="93">
        <f>IF(Centralizator!$U59=$A$1,Centralizator!B59,"")</f>
        <v>6</v>
      </c>
      <c r="F59" s="93" t="str">
        <f>IF(Centralizator!$U59=$A$1,Centralizator!C59,"")</f>
        <v>Optional independent 5</v>
      </c>
      <c r="G59" s="100" t="str">
        <f>IF(Centralizator!$U59=$A$1,Centralizator!D59,"")</f>
        <v>Opt.Ind.5.1-Plastic deformation technologies (*)</v>
      </c>
      <c r="H59" s="100" t="str">
        <f>IF(Centralizator!$U59=$A$1,Centralizator!E59,"")</f>
        <v>Opt.Ind.5.2-Plastic deformation processing systems</v>
      </c>
      <c r="I59" s="100" t="str">
        <f>IF(Centralizator!$U59=$A$1,Centralizator!F59,"")</f>
        <v>Conf.</v>
      </c>
      <c r="J59" s="100" t="str">
        <f>IF(Centralizator!$U59=$A$1,Centralizator!G59,"")</f>
        <v>dr.ing.</v>
      </c>
      <c r="K59" s="100" t="str">
        <f>IF(Centralizator!$U59=$A$1,Centralizator!H59,"")</f>
        <v>TULCAN Aurel</v>
      </c>
      <c r="L59" s="100" t="str">
        <f>IF(Centralizator!$U59=$A$1,Centralizator!J59,"")</f>
        <v>Asist.</v>
      </c>
      <c r="M59" s="100" t="str">
        <f>IF(Centralizator!$U59=$A$1,Centralizator!K59,"")</f>
        <v>dr.ing.</v>
      </c>
      <c r="N59" s="100" t="str">
        <f>IF(Centralizator!$U59=$A$1,Centralizator!L59,"")</f>
        <v>FERICIAN Florin</v>
      </c>
      <c r="O59" s="94" t="str">
        <f>IF(Centralizator!$U59=$A$1,Centralizator!N59,"")</f>
        <v>E</v>
      </c>
      <c r="P59" s="94">
        <f>IF(Centralizator!$U59=$A$1,Centralizator!O59,"")</f>
        <v>4</v>
      </c>
      <c r="Q59" s="94">
        <f>IF(Centralizator!$U59=$A$1,Centralizator!P59,"")</f>
        <v>28</v>
      </c>
      <c r="R59" s="94">
        <f>IF(Centralizator!$U59=$A$1,Centralizator!Q59,"")</f>
        <v>0</v>
      </c>
      <c r="S59" s="94">
        <f>IF(Centralizator!$U59=$A$1,Centralizator!R59,"")</f>
        <v>14</v>
      </c>
      <c r="T59" s="94">
        <f>IF(Centralizator!$U59=$A$1,Centralizator!S59,"")</f>
        <v>14</v>
      </c>
      <c r="U59" s="94">
        <f>IF(Centralizator!$U59=$A$1,Centralizator!T59,"")</f>
        <v>56</v>
      </c>
      <c r="V59" s="94" t="str">
        <f>IF(Centralizator!$U59=$A$1,Centralizator!U59,"")</f>
        <v>DS</v>
      </c>
      <c r="W59" s="94">
        <f>IF(Centralizator!$U59=$A$1,Centralizator!V59,"")</f>
        <v>56</v>
      </c>
      <c r="X59" s="94">
        <f>IF(Centralizator!$U59=$A$1,Centralizator!W59,"")</f>
        <v>28</v>
      </c>
      <c r="Y59" s="94">
        <f>IF(Centralizator!$U59=$A$1,Centralizator!X59,"")</f>
        <v>28</v>
      </c>
      <c r="Z59" s="94">
        <f>IF(Centralizator!$U59=$A$1,Centralizator!Y59,"")</f>
        <v>4</v>
      </c>
      <c r="AA59" s="94">
        <f>IF(Centralizator!$U59=$A$1,Centralizator!Z59,"")</f>
        <v>2</v>
      </c>
      <c r="AB59" s="94">
        <f>IF(Centralizator!$U59=$A$1,Centralizator!AA59,"")</f>
        <v>2</v>
      </c>
      <c r="AC59" s="94" t="str">
        <f>IF(Centralizator!$U59=$A$1,Centralizator!AB59,"")</f>
        <v>Opt.</v>
      </c>
    </row>
    <row r="60" spans="1:29" hidden="1" x14ac:dyDescent="0.2">
      <c r="A60" s="93">
        <f t="shared" si="0"/>
        <v>6</v>
      </c>
      <c r="B60" s="93">
        <f t="shared" si="1"/>
        <v>6</v>
      </c>
      <c r="C60" s="93">
        <v>52</v>
      </c>
      <c r="D60" s="93">
        <f>IF(Centralizator!$U60=$A$1,Centralizator!A60,"")</f>
        <v>3</v>
      </c>
      <c r="E60" s="93">
        <f>IF(Centralizator!$U60=$A$1,Centralizator!B60,"")</f>
        <v>6</v>
      </c>
      <c r="F60" s="93" t="str">
        <f>IF(Centralizator!$U60=$A$1,Centralizator!C60,"")</f>
        <v>Optional independent 6</v>
      </c>
      <c r="G60" s="100" t="str">
        <f>IF(Centralizator!$U60=$A$1,Centralizator!D60,"")</f>
        <v>Opt.Ind.6.1-Thermal covering and reconditioning (*)</v>
      </c>
      <c r="H60" s="100" t="str">
        <f>IF(Centralizator!$U60=$A$1,Centralizator!E60,"")</f>
        <v>Opt.Ind.6.2-Anticorrosive protections</v>
      </c>
      <c r="I60" s="100" t="str">
        <f>IF(Centralizator!$U60=$A$1,Centralizator!F60,"")</f>
        <v>Conf.</v>
      </c>
      <c r="J60" s="100" t="str">
        <f>IF(Centralizator!$U60=$A$1,Centralizator!G60,"")</f>
        <v>dr.ing.</v>
      </c>
      <c r="K60" s="100" t="str">
        <f>IF(Centralizator!$U60=$A$1,Centralizator!H60,"")</f>
        <v>POPESCU Mihaela</v>
      </c>
      <c r="L60" s="100" t="str">
        <f>IF(Centralizator!$U60=$A$1,Centralizator!J60,"")</f>
        <v>Conf.</v>
      </c>
      <c r="M60" s="100" t="str">
        <f>IF(Centralizator!$U60=$A$1,Centralizator!K60,"")</f>
        <v>dr.ing.</v>
      </c>
      <c r="N60" s="100" t="str">
        <f>IF(Centralizator!$U60=$A$1,Centralizator!L60,"")</f>
        <v>POPESCU Mihaela</v>
      </c>
      <c r="O60" s="94" t="str">
        <f>IF(Centralizator!$U60=$A$1,Centralizator!N60,"")</f>
        <v>E</v>
      </c>
      <c r="P60" s="94">
        <f>IF(Centralizator!$U60=$A$1,Centralizator!O60,"")</f>
        <v>4</v>
      </c>
      <c r="Q60" s="94">
        <f>IF(Centralizator!$U60=$A$1,Centralizator!P60,"")</f>
        <v>28</v>
      </c>
      <c r="R60" s="94">
        <f>IF(Centralizator!$U60=$A$1,Centralizator!Q60,"")</f>
        <v>0</v>
      </c>
      <c r="S60" s="94">
        <f>IF(Centralizator!$U60=$A$1,Centralizator!R60,"")</f>
        <v>28</v>
      </c>
      <c r="T60" s="94">
        <f>IF(Centralizator!$U60=$A$1,Centralizator!S60,"")</f>
        <v>0</v>
      </c>
      <c r="U60" s="94">
        <f>IF(Centralizator!$U60=$A$1,Centralizator!T60,"")</f>
        <v>56</v>
      </c>
      <c r="V60" s="94" t="str">
        <f>IF(Centralizator!$U60=$A$1,Centralizator!U60,"")</f>
        <v>DS</v>
      </c>
      <c r="W60" s="94">
        <f>IF(Centralizator!$U60=$A$1,Centralizator!V60,"")</f>
        <v>56</v>
      </c>
      <c r="X60" s="94">
        <f>IF(Centralizator!$U60=$A$1,Centralizator!W60,"")</f>
        <v>28</v>
      </c>
      <c r="Y60" s="94">
        <f>IF(Centralizator!$U60=$A$1,Centralizator!X60,"")</f>
        <v>28</v>
      </c>
      <c r="Z60" s="94">
        <f>IF(Centralizator!$U60=$A$1,Centralizator!Y60,"")</f>
        <v>4</v>
      </c>
      <c r="AA60" s="94">
        <f>IF(Centralizator!$U60=$A$1,Centralizator!Z60,"")</f>
        <v>2</v>
      </c>
      <c r="AB60" s="94">
        <f>IF(Centralizator!$U60=$A$1,Centralizator!AA60,"")</f>
        <v>2</v>
      </c>
      <c r="AC60" s="94" t="str">
        <f>IF(Centralizator!$U60=$A$1,Centralizator!AB60,"")</f>
        <v>Opt.</v>
      </c>
    </row>
    <row r="61" spans="1:29" hidden="1" x14ac:dyDescent="0.2">
      <c r="A61" s="93" t="str">
        <f t="shared" si="0"/>
        <v/>
      </c>
      <c r="B61" s="93">
        <f t="shared" si="1"/>
        <v>6</v>
      </c>
      <c r="C61" s="93">
        <v>53</v>
      </c>
      <c r="D61" s="93" t="str">
        <f>IF(Centralizator!$U61=$A$1,Centralizator!A61,"")</f>
        <v/>
      </c>
      <c r="E61" s="93" t="str">
        <f>IF(Centralizator!$U61=$A$1,Centralizator!B61,"")</f>
        <v/>
      </c>
      <c r="F61" s="93" t="str">
        <f>IF(Centralizator!$U61=$A$1,Centralizator!C61,"")</f>
        <v/>
      </c>
      <c r="G61" s="100" t="str">
        <f>IF(Centralizator!$U61=$A$1,Centralizator!D61,"")</f>
        <v/>
      </c>
      <c r="H61" s="100" t="str">
        <f>IF(Centralizator!$U61=$A$1,Centralizator!E61,"")</f>
        <v/>
      </c>
      <c r="I61" s="100" t="str">
        <f>IF(Centralizator!$U61=$A$1,Centralizator!F61,"")</f>
        <v/>
      </c>
      <c r="J61" s="100" t="str">
        <f>IF(Centralizator!$U61=$A$1,Centralizator!G61,"")</f>
        <v/>
      </c>
      <c r="K61" s="100" t="str">
        <f>IF(Centralizator!$U61=$A$1,Centralizator!H61,"")</f>
        <v/>
      </c>
      <c r="L61" s="100" t="str">
        <f>IF(Centralizator!$U61=$A$1,Centralizator!J61,"")</f>
        <v/>
      </c>
      <c r="M61" s="100" t="str">
        <f>IF(Centralizator!$U61=$A$1,Centralizator!K61,"")</f>
        <v/>
      </c>
      <c r="N61" s="100" t="str">
        <f>IF(Centralizator!$U61=$A$1,Centralizator!L61,"")</f>
        <v/>
      </c>
      <c r="O61" s="94" t="str">
        <f>IF(Centralizator!$U61=$A$1,Centralizator!N61,"")</f>
        <v/>
      </c>
      <c r="P61" s="94" t="str">
        <f>IF(Centralizator!$U61=$A$1,Centralizator!O61,"")</f>
        <v/>
      </c>
      <c r="Q61" s="94" t="str">
        <f>IF(Centralizator!$U61=$A$1,Centralizator!P61,"")</f>
        <v/>
      </c>
      <c r="R61" s="94" t="str">
        <f>IF(Centralizator!$U61=$A$1,Centralizator!Q61,"")</f>
        <v/>
      </c>
      <c r="S61" s="94" t="str">
        <f>IF(Centralizator!$U61=$A$1,Centralizator!R61,"")</f>
        <v/>
      </c>
      <c r="T61" s="94" t="str">
        <f>IF(Centralizator!$U61=$A$1,Centralizator!S61,"")</f>
        <v/>
      </c>
      <c r="U61" s="94" t="str">
        <f>IF(Centralizator!$U61=$A$1,Centralizator!T61,"")</f>
        <v/>
      </c>
      <c r="V61" s="94" t="str">
        <f>IF(Centralizator!$U61=$A$1,Centralizator!U61,"")</f>
        <v/>
      </c>
      <c r="W61" s="94" t="str">
        <f>IF(Centralizator!$U61=$A$1,Centralizator!V61,"")</f>
        <v/>
      </c>
      <c r="X61" s="94" t="str">
        <f>IF(Centralizator!$U61=$A$1,Centralizator!W61,"")</f>
        <v/>
      </c>
      <c r="Y61" s="94" t="str">
        <f>IF(Centralizator!$U61=$A$1,Centralizator!X61,"")</f>
        <v/>
      </c>
      <c r="Z61" s="94" t="str">
        <f>IF(Centralizator!$U61=$A$1,Centralizator!Y61,"")</f>
        <v/>
      </c>
      <c r="AA61" s="94" t="str">
        <f>IF(Centralizator!$U61=$A$1,Centralizator!Z61,"")</f>
        <v/>
      </c>
      <c r="AB61" s="94" t="str">
        <f>IF(Centralizator!$U61=$A$1,Centralizator!AA61,"")</f>
        <v/>
      </c>
      <c r="AC61" s="94" t="str">
        <f>IF(Centralizator!$U61=$A$1,Centralizator!AB61,"")</f>
        <v/>
      </c>
    </row>
    <row r="62" spans="1:29" hidden="1" x14ac:dyDescent="0.2">
      <c r="A62" s="93" t="str">
        <f t="shared" si="0"/>
        <v/>
      </c>
      <c r="B62" s="93">
        <f t="shared" si="1"/>
        <v>6</v>
      </c>
      <c r="C62" s="93">
        <v>54</v>
      </c>
      <c r="D62" s="93" t="str">
        <f>IF(Centralizator!$U62=$A$1,Centralizator!A62,"")</f>
        <v/>
      </c>
      <c r="E62" s="93" t="str">
        <f>IF(Centralizator!$U62=$A$1,Centralizator!B62,"")</f>
        <v/>
      </c>
      <c r="F62" s="93" t="str">
        <f>IF(Centralizator!$U62=$A$1,Centralizator!C62,"")</f>
        <v/>
      </c>
      <c r="G62" s="100" t="str">
        <f>IF(Centralizator!$U62=$A$1,Centralizator!D62,"")</f>
        <v/>
      </c>
      <c r="H62" s="100" t="str">
        <f>IF(Centralizator!$U62=$A$1,Centralizator!E62,"")</f>
        <v/>
      </c>
      <c r="I62" s="100" t="str">
        <f>IF(Centralizator!$U62=$A$1,Centralizator!F62,"")</f>
        <v/>
      </c>
      <c r="J62" s="100" t="str">
        <f>IF(Centralizator!$U62=$A$1,Centralizator!G62,"")</f>
        <v/>
      </c>
      <c r="K62" s="100" t="str">
        <f>IF(Centralizator!$U62=$A$1,Centralizator!H62,"")</f>
        <v/>
      </c>
      <c r="L62" s="100" t="str">
        <f>IF(Centralizator!$U62=$A$1,Centralizator!J62,"")</f>
        <v/>
      </c>
      <c r="M62" s="100" t="str">
        <f>IF(Centralizator!$U62=$A$1,Centralizator!K62,"")</f>
        <v/>
      </c>
      <c r="N62" s="100" t="str">
        <f>IF(Centralizator!$U62=$A$1,Centralizator!L62,"")</f>
        <v/>
      </c>
      <c r="O62" s="94" t="str">
        <f>IF(Centralizator!$U62=$A$1,Centralizator!N62,"")</f>
        <v/>
      </c>
      <c r="P62" s="94" t="str">
        <f>IF(Centralizator!$U62=$A$1,Centralizator!O62,"")</f>
        <v/>
      </c>
      <c r="Q62" s="94" t="str">
        <f>IF(Centralizator!$U62=$A$1,Centralizator!P62,"")</f>
        <v/>
      </c>
      <c r="R62" s="94" t="str">
        <f>IF(Centralizator!$U62=$A$1,Centralizator!Q62,"")</f>
        <v/>
      </c>
      <c r="S62" s="94" t="str">
        <f>IF(Centralizator!$U62=$A$1,Centralizator!R62,"")</f>
        <v/>
      </c>
      <c r="T62" s="94" t="str">
        <f>IF(Centralizator!$U62=$A$1,Centralizator!S62,"")</f>
        <v/>
      </c>
      <c r="U62" s="94" t="str">
        <f>IF(Centralizator!$U62=$A$1,Centralizator!T62,"")</f>
        <v/>
      </c>
      <c r="V62" s="94" t="str">
        <f>IF(Centralizator!$U62=$A$1,Centralizator!U62,"")</f>
        <v/>
      </c>
      <c r="W62" s="94" t="str">
        <f>IF(Centralizator!$U62=$A$1,Centralizator!V62,"")</f>
        <v/>
      </c>
      <c r="X62" s="94" t="str">
        <f>IF(Centralizator!$U62=$A$1,Centralizator!W62,"")</f>
        <v/>
      </c>
      <c r="Y62" s="94" t="str">
        <f>IF(Centralizator!$U62=$A$1,Centralizator!X62,"")</f>
        <v/>
      </c>
      <c r="Z62" s="94" t="str">
        <f>IF(Centralizator!$U62=$A$1,Centralizator!Y62,"")</f>
        <v/>
      </c>
      <c r="AA62" s="94" t="str">
        <f>IF(Centralizator!$U62=$A$1,Centralizator!Z62,"")</f>
        <v/>
      </c>
      <c r="AB62" s="94" t="str">
        <f>IF(Centralizator!$U62=$A$1,Centralizator!AA62,"")</f>
        <v/>
      </c>
      <c r="AC62" s="94" t="str">
        <f>IF(Centralizator!$U62=$A$1,Centralizator!AB62,"")</f>
        <v/>
      </c>
    </row>
    <row r="63" spans="1:29" hidden="1" x14ac:dyDescent="0.2">
      <c r="A63" s="93">
        <f t="shared" si="0"/>
        <v>7</v>
      </c>
      <c r="B63" s="93">
        <f t="shared" si="1"/>
        <v>7</v>
      </c>
      <c r="C63" s="93">
        <v>55</v>
      </c>
      <c r="D63" s="93">
        <f>IF(Centralizator!$U63=$A$1,Centralizator!A63,"")</f>
        <v>4</v>
      </c>
      <c r="E63" s="93">
        <f>IF(Centralizator!$U63=$A$1,Centralizator!B63,"")</f>
        <v>7</v>
      </c>
      <c r="F63" s="93" t="str">
        <f>IF(Centralizator!$U63=$A$1,Centralizator!C63,"")</f>
        <v>Optional independent 7</v>
      </c>
      <c r="G63" s="100" t="str">
        <f>IF(Centralizator!$U63=$A$1,Centralizator!D63,"")</f>
        <v>Opt.Ind.7.1-Product manufacturing engineering (*)</v>
      </c>
      <c r="H63" s="100" t="str">
        <f>IF(Centralizator!$U63=$A$1,Centralizator!E63,"")</f>
        <v>Opt.Ind.7.2- Manufacturing engineering</v>
      </c>
      <c r="I63" s="100" t="str">
        <f>IF(Centralizator!$U63=$A$1,Centralizator!F63,"")</f>
        <v>Prof.</v>
      </c>
      <c r="J63" s="100" t="str">
        <f>IF(Centralizator!$U63=$A$1,Centralizator!G63,"")</f>
        <v>dr.ing.</v>
      </c>
      <c r="K63" s="100" t="str">
        <f>IF(Centralizator!$U63=$A$1,Centralizator!H63,"")</f>
        <v>DRAGHICI George</v>
      </c>
      <c r="L63" s="100" t="str">
        <f>IF(Centralizator!$U63=$A$1,Centralizator!J63,"")</f>
        <v>S.L.</v>
      </c>
      <c r="M63" s="100" t="str">
        <f>IF(Centralizator!$U63=$A$1,Centralizator!K63,"")</f>
        <v>dr.ing.</v>
      </c>
      <c r="N63" s="100" t="str">
        <f>IF(Centralizator!$U63=$A$1,Centralizator!L63,"")</f>
        <v>COSMA Cristian</v>
      </c>
      <c r="O63" s="94" t="str">
        <f>IF(Centralizator!$U63=$A$1,Centralizator!N63,"")</f>
        <v>E</v>
      </c>
      <c r="P63" s="94">
        <f>IF(Centralizator!$U63=$A$1,Centralizator!O63,"")</f>
        <v>5</v>
      </c>
      <c r="Q63" s="94">
        <f>IF(Centralizator!$U63=$A$1,Centralizator!P63,"")</f>
        <v>28</v>
      </c>
      <c r="R63" s="94">
        <f>IF(Centralizator!$U63=$A$1,Centralizator!Q63,"")</f>
        <v>0</v>
      </c>
      <c r="S63" s="94">
        <f>IF(Centralizator!$U63=$A$1,Centralizator!R63,"")</f>
        <v>14</v>
      </c>
      <c r="T63" s="94">
        <f>IF(Centralizator!$U63=$A$1,Centralizator!S63,"")</f>
        <v>14</v>
      </c>
      <c r="U63" s="94">
        <f>IF(Centralizator!$U63=$A$1,Centralizator!T63,"")</f>
        <v>56</v>
      </c>
      <c r="V63" s="94" t="str">
        <f>IF(Centralizator!$U63=$A$1,Centralizator!U63,"")</f>
        <v>DS</v>
      </c>
      <c r="W63" s="94">
        <f>IF(Centralizator!$U63=$A$1,Centralizator!V63,"")</f>
        <v>56</v>
      </c>
      <c r="X63" s="94">
        <f>IF(Centralizator!$U63=$A$1,Centralizator!W63,"")</f>
        <v>28</v>
      </c>
      <c r="Y63" s="94">
        <f>IF(Centralizator!$U63=$A$1,Centralizator!X63,"")</f>
        <v>28</v>
      </c>
      <c r="Z63" s="94">
        <f>IF(Centralizator!$U63=$A$1,Centralizator!Y63,"")</f>
        <v>4</v>
      </c>
      <c r="AA63" s="94">
        <f>IF(Centralizator!$U63=$A$1,Centralizator!Z63,"")</f>
        <v>2</v>
      </c>
      <c r="AB63" s="94">
        <f>IF(Centralizator!$U63=$A$1,Centralizator!AA63,"")</f>
        <v>2</v>
      </c>
      <c r="AC63" s="94" t="str">
        <f>IF(Centralizator!$U63=$A$1,Centralizator!AB63,"")</f>
        <v>Opt.</v>
      </c>
    </row>
    <row r="64" spans="1:29" hidden="1" x14ac:dyDescent="0.2">
      <c r="A64" s="93">
        <f t="shared" si="0"/>
        <v>8</v>
      </c>
      <c r="B64" s="93">
        <f t="shared" si="1"/>
        <v>8</v>
      </c>
      <c r="C64" s="93">
        <v>56</v>
      </c>
      <c r="D64" s="93">
        <f>IF(Centralizator!$U64=$A$1,Centralizator!A64,"")</f>
        <v>4</v>
      </c>
      <c r="E64" s="93">
        <f>IF(Centralizator!$U64=$A$1,Centralizator!B64,"")</f>
        <v>7</v>
      </c>
      <c r="F64" s="93" t="str">
        <f>IF(Centralizator!$U64=$A$1,Centralizator!C64,"")</f>
        <v>Optional independent 8</v>
      </c>
      <c r="G64" s="100" t="str">
        <f>IF(Centralizator!$U64=$A$1,Centralizator!D64,"")</f>
        <v>Opt.Ind.8.1-Servomachinery, gauges and sensors (*)</v>
      </c>
      <c r="H64" s="100" t="str">
        <f>IF(Centralizator!$U64=$A$1,Centralizator!E64,"")</f>
        <v>Opt.Ind.8.2-Driving of the processing machines</v>
      </c>
      <c r="I64" s="100" t="str">
        <f>IF(Centralizator!$U64=$A$1,Centralizator!F64,"")</f>
        <v>Conf.</v>
      </c>
      <c r="J64" s="100" t="str">
        <f>IF(Centralizator!$U64=$A$1,Centralizator!G64,"")</f>
        <v>dr.ing.</v>
      </c>
      <c r="K64" s="100" t="str">
        <f>IF(Centralizator!$U64=$A$1,Centralizator!H64,"")</f>
        <v>SOSDEAN Danut</v>
      </c>
      <c r="L64" s="100" t="str">
        <f>IF(Centralizator!$U64=$A$1,Centralizator!J64,"")</f>
        <v>Conf.</v>
      </c>
      <c r="M64" s="100" t="str">
        <f>IF(Centralizator!$U64=$A$1,Centralizator!K64,"")</f>
        <v>dr.ing.</v>
      </c>
      <c r="N64" s="100" t="str">
        <f>IF(Centralizator!$U64=$A$1,Centralizator!L64,"")</f>
        <v>SOSDEAN Danut</v>
      </c>
      <c r="O64" s="94" t="str">
        <f>IF(Centralizator!$U64=$A$1,Centralizator!N64,"")</f>
        <v>E</v>
      </c>
      <c r="P64" s="94">
        <f>IF(Centralizator!$U64=$A$1,Centralizator!O64,"")</f>
        <v>5</v>
      </c>
      <c r="Q64" s="94">
        <f>IF(Centralizator!$U64=$A$1,Centralizator!P64,"")</f>
        <v>28</v>
      </c>
      <c r="R64" s="94">
        <f>IF(Centralizator!$U64=$A$1,Centralizator!Q64,"")</f>
        <v>0</v>
      </c>
      <c r="S64" s="94">
        <f>IF(Centralizator!$U64=$A$1,Centralizator!R64,"")</f>
        <v>28</v>
      </c>
      <c r="T64" s="94">
        <f>IF(Centralizator!$U64=$A$1,Centralizator!S64,"")</f>
        <v>0</v>
      </c>
      <c r="U64" s="94">
        <f>IF(Centralizator!$U64=$A$1,Centralizator!T64,"")</f>
        <v>56</v>
      </c>
      <c r="V64" s="94" t="str">
        <f>IF(Centralizator!$U64=$A$1,Centralizator!U64,"")</f>
        <v>DS</v>
      </c>
      <c r="W64" s="94">
        <f>IF(Centralizator!$U64=$A$1,Centralizator!V64,"")</f>
        <v>56</v>
      </c>
      <c r="X64" s="94">
        <f>IF(Centralizator!$U64=$A$1,Centralizator!W64,"")</f>
        <v>28</v>
      </c>
      <c r="Y64" s="94">
        <f>IF(Centralizator!$U64=$A$1,Centralizator!X64,"")</f>
        <v>28</v>
      </c>
      <c r="Z64" s="94">
        <f>IF(Centralizator!$U64=$A$1,Centralizator!Y64,"")</f>
        <v>4</v>
      </c>
      <c r="AA64" s="94">
        <f>IF(Centralizator!$U64=$A$1,Centralizator!Z64,"")</f>
        <v>2</v>
      </c>
      <c r="AB64" s="94">
        <f>IF(Centralizator!$U64=$A$1,Centralizator!AA64,"")</f>
        <v>2</v>
      </c>
      <c r="AC64" s="94" t="str">
        <f>IF(Centralizator!$U64=$A$1,Centralizator!AB64,"")</f>
        <v>Opt.</v>
      </c>
    </row>
    <row r="65" spans="1:29" hidden="1" x14ac:dyDescent="0.2">
      <c r="A65" s="93">
        <f t="shared" si="0"/>
        <v>9</v>
      </c>
      <c r="B65" s="93">
        <f t="shared" si="1"/>
        <v>9</v>
      </c>
      <c r="C65" s="93">
        <v>57</v>
      </c>
      <c r="D65" s="93">
        <f>IF(Centralizator!$U65=$A$1,Centralizator!A65,"")</f>
        <v>4</v>
      </c>
      <c r="E65" s="93">
        <f>IF(Centralizator!$U65=$A$1,Centralizator!B65,"")</f>
        <v>7</v>
      </c>
      <c r="F65" s="93" t="str">
        <f>IF(Centralizator!$U65=$A$1,Centralizator!C65,"")</f>
        <v>Optional independent 9</v>
      </c>
      <c r="G65" s="100" t="str">
        <f>IF(Centralizator!$U65=$A$1,Centralizator!D65,"")</f>
        <v>Opt.Ind.9.1-Innovation and vocational communication (*)</v>
      </c>
      <c r="H65" s="100" t="str">
        <f>IF(Centralizator!$U65=$A$1,Centralizator!E65,"")</f>
        <v xml:space="preserve">Opt.Ind.9.2-Technical creativity and value engineering </v>
      </c>
      <c r="I65" s="100" t="str">
        <f>IF(Centralizator!$U65=$A$1,Centralizator!F65,"")</f>
        <v>Conf.</v>
      </c>
      <c r="J65" s="100" t="str">
        <f>IF(Centralizator!$U65=$A$1,Centralizator!G65,"")</f>
        <v>dr.ing.</v>
      </c>
      <c r="K65" s="100" t="str">
        <f>IF(Centralizator!$U65=$A$1,Centralizator!H65,"")</f>
        <v>STAN Daniel</v>
      </c>
      <c r="L65" s="100" t="str">
        <f>IF(Centralizator!$U65=$A$1,Centralizator!J65,"")</f>
        <v>Asist.</v>
      </c>
      <c r="M65" s="100" t="str">
        <f>IF(Centralizator!$U65=$A$1,Centralizator!K65,"")</f>
        <v>dr.ing.</v>
      </c>
      <c r="N65" s="100" t="str">
        <f>IF(Centralizator!$U65=$A$1,Centralizator!L65,"")</f>
        <v>FERICIAN Florin</v>
      </c>
      <c r="O65" s="94" t="str">
        <f>IF(Centralizator!$U65=$A$1,Centralizator!N65,"")</f>
        <v>D</v>
      </c>
      <c r="P65" s="94">
        <f>IF(Centralizator!$U65=$A$1,Centralizator!O65,"")</f>
        <v>5</v>
      </c>
      <c r="Q65" s="94">
        <f>IF(Centralizator!$U65=$A$1,Centralizator!P65,"")</f>
        <v>35</v>
      </c>
      <c r="R65" s="94">
        <f>IF(Centralizator!$U65=$A$1,Centralizator!Q65,"")</f>
        <v>0</v>
      </c>
      <c r="S65" s="94">
        <f>IF(Centralizator!$U65=$A$1,Centralizator!R65,"")</f>
        <v>7</v>
      </c>
      <c r="T65" s="94">
        <f>IF(Centralizator!$U65=$A$1,Centralizator!S65,"")</f>
        <v>21</v>
      </c>
      <c r="U65" s="94">
        <f>IF(Centralizator!$U65=$A$1,Centralizator!T65,"")</f>
        <v>63</v>
      </c>
      <c r="V65" s="94" t="str">
        <f>IF(Centralizator!$U65=$A$1,Centralizator!U65,"")</f>
        <v>DS</v>
      </c>
      <c r="W65" s="94">
        <f>IF(Centralizator!$U65=$A$1,Centralizator!V65,"")</f>
        <v>63</v>
      </c>
      <c r="X65" s="94">
        <f>IF(Centralizator!$U65=$A$1,Centralizator!W65,"")</f>
        <v>35</v>
      </c>
      <c r="Y65" s="94">
        <f>IF(Centralizator!$U65=$A$1,Centralizator!X65,"")</f>
        <v>28</v>
      </c>
      <c r="Z65" s="94">
        <f>IF(Centralizator!$U65=$A$1,Centralizator!Y65,"")</f>
        <v>4.5</v>
      </c>
      <c r="AA65" s="94">
        <f>IF(Centralizator!$U65=$A$1,Centralizator!Z65,"")</f>
        <v>2.5</v>
      </c>
      <c r="AB65" s="94">
        <f>IF(Centralizator!$U65=$A$1,Centralizator!AA65,"")</f>
        <v>2</v>
      </c>
      <c r="AC65" s="94" t="str">
        <f>IF(Centralizator!$U65=$A$1,Centralizator!AB65,"")</f>
        <v>Opt.</v>
      </c>
    </row>
    <row r="66" spans="1:29" hidden="1" x14ac:dyDescent="0.2">
      <c r="A66" s="93">
        <f t="shared" si="0"/>
        <v>10</v>
      </c>
      <c r="B66" s="93">
        <f t="shared" si="1"/>
        <v>10</v>
      </c>
      <c r="C66" s="93">
        <v>58</v>
      </c>
      <c r="D66" s="93">
        <f>IF(Centralizator!$U66=$A$1,Centralizator!A66,"")</f>
        <v>4</v>
      </c>
      <c r="E66" s="93">
        <f>IF(Centralizator!$U66=$A$1,Centralizator!B66,"")</f>
        <v>7</v>
      </c>
      <c r="F66" s="93" t="str">
        <f>IF(Centralizator!$U66=$A$1,Centralizator!C66,"")</f>
        <v>Optional independent 10</v>
      </c>
      <c r="G66" s="100" t="str">
        <f>IF(Centralizator!$U66=$A$1,Centralizator!D66,"")</f>
        <v>Opt.Ind.10.1-Materials deformation and breakage (*)</v>
      </c>
      <c r="H66" s="100" t="str">
        <f>IF(Centralizator!$U66=$A$1,Centralizator!E66,"")</f>
        <v>Opt.Ind.10.2-Industrial welding</v>
      </c>
      <c r="I66" s="100" t="str">
        <f>IF(Centralizator!$U66=$A$1,Centralizator!F66,"")</f>
        <v>S.L.</v>
      </c>
      <c r="J66" s="100" t="str">
        <f>IF(Centralizator!$U66=$A$1,Centralizator!G66,"")</f>
        <v>dr.ing.</v>
      </c>
      <c r="K66" s="100" t="str">
        <f>IF(Centralizator!$U66=$A$1,Centralizator!H66,"")</f>
        <v xml:space="preserve">LOCOVEI Cosmin </v>
      </c>
      <c r="L66" s="100" t="str">
        <f>IF(Centralizator!$U66=$A$1,Centralizator!J66,"")</f>
        <v>S.L.</v>
      </c>
      <c r="M66" s="100" t="str">
        <f>IF(Centralizator!$U66=$A$1,Centralizator!K66,"")</f>
        <v>dr.ing.</v>
      </c>
      <c r="N66" s="100" t="str">
        <f>IF(Centralizator!$U66=$A$1,Centralizator!L66,"")</f>
        <v xml:space="preserve">LOCOVEI Cosmin </v>
      </c>
      <c r="O66" s="94" t="str">
        <f>IF(Centralizator!$U66=$A$1,Centralizator!N66,"")</f>
        <v>E</v>
      </c>
      <c r="P66" s="94">
        <f>IF(Centralizator!$U66=$A$1,Centralizator!O66,"")</f>
        <v>5</v>
      </c>
      <c r="Q66" s="94">
        <f>IF(Centralizator!$U66=$A$1,Centralizator!P66,"")</f>
        <v>28</v>
      </c>
      <c r="R66" s="94">
        <f>IF(Centralizator!$U66=$A$1,Centralizator!Q66,"")</f>
        <v>0</v>
      </c>
      <c r="S66" s="94">
        <f>IF(Centralizator!$U66=$A$1,Centralizator!R66,"")</f>
        <v>14</v>
      </c>
      <c r="T66" s="94">
        <f>IF(Centralizator!$U66=$A$1,Centralizator!S66,"")</f>
        <v>14</v>
      </c>
      <c r="U66" s="94">
        <f>IF(Centralizator!$U66=$A$1,Centralizator!T66,"")</f>
        <v>56</v>
      </c>
      <c r="V66" s="94" t="str">
        <f>IF(Centralizator!$U66=$A$1,Centralizator!U66,"")</f>
        <v>DS</v>
      </c>
      <c r="W66" s="94">
        <f>IF(Centralizator!$U66=$A$1,Centralizator!V66,"")</f>
        <v>56</v>
      </c>
      <c r="X66" s="94">
        <f>IF(Centralizator!$U66=$A$1,Centralizator!W66,"")</f>
        <v>28</v>
      </c>
      <c r="Y66" s="94">
        <f>IF(Centralizator!$U66=$A$1,Centralizator!X66,"")</f>
        <v>28</v>
      </c>
      <c r="Z66" s="94">
        <f>IF(Centralizator!$U66=$A$1,Centralizator!Y66,"")</f>
        <v>4</v>
      </c>
      <c r="AA66" s="94">
        <f>IF(Centralizator!$U66=$A$1,Centralizator!Z66,"")</f>
        <v>2</v>
      </c>
      <c r="AB66" s="94">
        <f>IF(Centralizator!$U66=$A$1,Centralizator!AA66,"")</f>
        <v>2</v>
      </c>
      <c r="AC66" s="94" t="str">
        <f>IF(Centralizator!$U66=$A$1,Centralizator!AB66,"")</f>
        <v>Opt.</v>
      </c>
    </row>
    <row r="67" spans="1:29" hidden="1" x14ac:dyDescent="0.2">
      <c r="A67" s="93" t="str">
        <f t="shared" si="0"/>
        <v/>
      </c>
      <c r="B67" s="93">
        <f t="shared" si="1"/>
        <v>10</v>
      </c>
      <c r="C67" s="93">
        <v>59</v>
      </c>
      <c r="D67" s="93" t="str">
        <f>IF(Centralizator!$U67=$A$1,Centralizator!A67,"")</f>
        <v/>
      </c>
      <c r="E67" s="93" t="str">
        <f>IF(Centralizator!$U67=$A$1,Centralizator!B67,"")</f>
        <v/>
      </c>
      <c r="F67" s="93" t="str">
        <f>IF(Centralizator!$U67=$A$1,Centralizator!C67,"")</f>
        <v/>
      </c>
      <c r="G67" s="100" t="str">
        <f>IF(Centralizator!$U67=$A$1,Centralizator!D67,"")</f>
        <v/>
      </c>
      <c r="H67" s="100" t="str">
        <f>IF(Centralizator!$U67=$A$1,Centralizator!E67,"")</f>
        <v/>
      </c>
      <c r="I67" s="100" t="str">
        <f>IF(Centralizator!$U67=$A$1,Centralizator!F67,"")</f>
        <v/>
      </c>
      <c r="J67" s="100" t="str">
        <f>IF(Centralizator!$U67=$A$1,Centralizator!G67,"")</f>
        <v/>
      </c>
      <c r="K67" s="100" t="str">
        <f>IF(Centralizator!$U67=$A$1,Centralizator!H67,"")</f>
        <v/>
      </c>
      <c r="L67" s="100" t="str">
        <f>IF(Centralizator!$U67=$A$1,Centralizator!J67,"")</f>
        <v/>
      </c>
      <c r="M67" s="100" t="str">
        <f>IF(Centralizator!$U67=$A$1,Centralizator!K67,"")</f>
        <v/>
      </c>
      <c r="N67" s="100" t="str">
        <f>IF(Centralizator!$U67=$A$1,Centralizator!L67,"")</f>
        <v/>
      </c>
      <c r="O67" s="94" t="str">
        <f>IF(Centralizator!$U67=$A$1,Centralizator!N67,"")</f>
        <v/>
      </c>
      <c r="P67" s="94" t="str">
        <f>IF(Centralizator!$U67=$A$1,Centralizator!O67,"")</f>
        <v/>
      </c>
      <c r="Q67" s="94" t="str">
        <f>IF(Centralizator!$U67=$A$1,Centralizator!P67,"")</f>
        <v/>
      </c>
      <c r="R67" s="94" t="str">
        <f>IF(Centralizator!$U67=$A$1,Centralizator!Q67,"")</f>
        <v/>
      </c>
      <c r="S67" s="94" t="str">
        <f>IF(Centralizator!$U67=$A$1,Centralizator!R67,"")</f>
        <v/>
      </c>
      <c r="T67" s="94" t="str">
        <f>IF(Centralizator!$U67=$A$1,Centralizator!S67,"")</f>
        <v/>
      </c>
      <c r="U67" s="94" t="str">
        <f>IF(Centralizator!$U67=$A$1,Centralizator!T67,"")</f>
        <v/>
      </c>
      <c r="V67" s="94" t="str">
        <f>IF(Centralizator!$U67=$A$1,Centralizator!U67,"")</f>
        <v/>
      </c>
      <c r="W67" s="94" t="str">
        <f>IF(Centralizator!$U67=$A$1,Centralizator!V67,"")</f>
        <v/>
      </c>
      <c r="X67" s="94" t="str">
        <f>IF(Centralizator!$U67=$A$1,Centralizator!W67,"")</f>
        <v/>
      </c>
      <c r="Y67" s="94" t="str">
        <f>IF(Centralizator!$U67=$A$1,Centralizator!X67,"")</f>
        <v/>
      </c>
      <c r="Z67" s="94" t="str">
        <f>IF(Centralizator!$U67=$A$1,Centralizator!Y67,"")</f>
        <v/>
      </c>
      <c r="AA67" s="94" t="str">
        <f>IF(Centralizator!$U67=$A$1,Centralizator!Z67,"")</f>
        <v/>
      </c>
      <c r="AB67" s="94" t="str">
        <f>IF(Centralizator!$U67=$A$1,Centralizator!AA67,"")</f>
        <v/>
      </c>
      <c r="AC67" s="94" t="str">
        <f>IF(Centralizator!$U67=$A$1,Centralizator!AB67,"")</f>
        <v/>
      </c>
    </row>
    <row r="68" spans="1:29" hidden="1" x14ac:dyDescent="0.2">
      <c r="A68" s="93" t="str">
        <f t="shared" si="0"/>
        <v/>
      </c>
      <c r="B68" s="93">
        <f t="shared" si="1"/>
        <v>10</v>
      </c>
      <c r="C68" s="93">
        <v>60</v>
      </c>
      <c r="D68" s="93" t="str">
        <f>IF(Centralizator!$U68=$A$1,Centralizator!A68,"")</f>
        <v/>
      </c>
      <c r="E68" s="93" t="str">
        <f>IF(Centralizator!$U68=$A$1,Centralizator!B68,"")</f>
        <v/>
      </c>
      <c r="F68" s="93" t="str">
        <f>IF(Centralizator!$U68=$A$1,Centralizator!C68,"")</f>
        <v/>
      </c>
      <c r="G68" s="100" t="str">
        <f>IF(Centralizator!$U68=$A$1,Centralizator!D68,"")</f>
        <v/>
      </c>
      <c r="H68" s="100" t="str">
        <f>IF(Centralizator!$U68=$A$1,Centralizator!E68,"")</f>
        <v/>
      </c>
      <c r="I68" s="100" t="str">
        <f>IF(Centralizator!$U68=$A$1,Centralizator!F68,"")</f>
        <v/>
      </c>
      <c r="J68" s="100" t="str">
        <f>IF(Centralizator!$U68=$A$1,Centralizator!G68,"")</f>
        <v/>
      </c>
      <c r="K68" s="100" t="str">
        <f>IF(Centralizator!$U68=$A$1,Centralizator!H68,"")</f>
        <v/>
      </c>
      <c r="L68" s="100" t="str">
        <f>IF(Centralizator!$U68=$A$1,Centralizator!J68,"")</f>
        <v/>
      </c>
      <c r="M68" s="100" t="str">
        <f>IF(Centralizator!$U68=$A$1,Centralizator!K68,"")</f>
        <v/>
      </c>
      <c r="N68" s="100" t="str">
        <f>IF(Centralizator!$U68=$A$1,Centralizator!L68,"")</f>
        <v/>
      </c>
      <c r="O68" s="94" t="str">
        <f>IF(Centralizator!$U68=$A$1,Centralizator!N68,"")</f>
        <v/>
      </c>
      <c r="P68" s="94" t="str">
        <f>IF(Centralizator!$U68=$A$1,Centralizator!O68,"")</f>
        <v/>
      </c>
      <c r="Q68" s="94" t="str">
        <f>IF(Centralizator!$U68=$A$1,Centralizator!P68,"")</f>
        <v/>
      </c>
      <c r="R68" s="94" t="str">
        <f>IF(Centralizator!$U68=$A$1,Centralizator!Q68,"")</f>
        <v/>
      </c>
      <c r="S68" s="94" t="str">
        <f>IF(Centralizator!$U68=$A$1,Centralizator!R68,"")</f>
        <v/>
      </c>
      <c r="T68" s="94" t="str">
        <f>IF(Centralizator!$U68=$A$1,Centralizator!S68,"")</f>
        <v/>
      </c>
      <c r="U68" s="94" t="str">
        <f>IF(Centralizator!$U68=$A$1,Centralizator!T68,"")</f>
        <v/>
      </c>
      <c r="V68" s="94" t="str">
        <f>IF(Centralizator!$U68=$A$1,Centralizator!U68,"")</f>
        <v/>
      </c>
      <c r="W68" s="94" t="str">
        <f>IF(Centralizator!$U68=$A$1,Centralizator!V68,"")</f>
        <v/>
      </c>
      <c r="X68" s="94" t="str">
        <f>IF(Centralizator!$U68=$A$1,Centralizator!W68,"")</f>
        <v/>
      </c>
      <c r="Y68" s="94" t="str">
        <f>IF(Centralizator!$U68=$A$1,Centralizator!X68,"")</f>
        <v/>
      </c>
      <c r="Z68" s="94" t="str">
        <f>IF(Centralizator!$U68=$A$1,Centralizator!Y68,"")</f>
        <v/>
      </c>
      <c r="AA68" s="94" t="str">
        <f>IF(Centralizator!$U68=$A$1,Centralizator!Z68,"")</f>
        <v/>
      </c>
      <c r="AB68" s="94" t="str">
        <f>IF(Centralizator!$U68=$A$1,Centralizator!AA68,"")</f>
        <v/>
      </c>
      <c r="AC68" s="94" t="str">
        <f>IF(Centralizator!$U68=$A$1,Centralizator!AB68,"")</f>
        <v/>
      </c>
    </row>
    <row r="69" spans="1:29" hidden="1" x14ac:dyDescent="0.2">
      <c r="A69" s="93" t="str">
        <f t="shared" si="0"/>
        <v/>
      </c>
      <c r="B69" s="93">
        <f t="shared" si="1"/>
        <v>10</v>
      </c>
      <c r="C69" s="93">
        <v>61</v>
      </c>
      <c r="D69" s="93" t="str">
        <f>IF(Centralizator!$U69=$A$1,Centralizator!A69,"")</f>
        <v/>
      </c>
      <c r="E69" s="93" t="str">
        <f>IF(Centralizator!$U69=$A$1,Centralizator!B69,"")</f>
        <v/>
      </c>
      <c r="F69" s="93" t="str">
        <f>IF(Centralizator!$U69=$A$1,Centralizator!C69,"")</f>
        <v/>
      </c>
      <c r="G69" s="100" t="str">
        <f>IF(Centralizator!$U69=$A$1,Centralizator!D69,"")</f>
        <v/>
      </c>
      <c r="H69" s="100" t="str">
        <f>IF(Centralizator!$U69=$A$1,Centralizator!E69,"")</f>
        <v/>
      </c>
      <c r="I69" s="100" t="str">
        <f>IF(Centralizator!$U69=$A$1,Centralizator!F69,"")</f>
        <v/>
      </c>
      <c r="J69" s="100" t="str">
        <f>IF(Centralizator!$U69=$A$1,Centralizator!G69,"")</f>
        <v/>
      </c>
      <c r="K69" s="100" t="str">
        <f>IF(Centralizator!$U69=$A$1,Centralizator!H69,"")</f>
        <v/>
      </c>
      <c r="L69" s="100" t="str">
        <f>IF(Centralizator!$U69=$A$1,Centralizator!J69,"")</f>
        <v/>
      </c>
      <c r="M69" s="100" t="str">
        <f>IF(Centralizator!$U69=$A$1,Centralizator!K69,"")</f>
        <v/>
      </c>
      <c r="N69" s="100" t="str">
        <f>IF(Centralizator!$U69=$A$1,Centralizator!L69,"")</f>
        <v/>
      </c>
      <c r="O69" s="94" t="str">
        <f>IF(Centralizator!$U69=$A$1,Centralizator!N69,"")</f>
        <v/>
      </c>
      <c r="P69" s="94" t="str">
        <f>IF(Centralizator!$U69=$A$1,Centralizator!O69,"")</f>
        <v/>
      </c>
      <c r="Q69" s="94" t="str">
        <f>IF(Centralizator!$U69=$A$1,Centralizator!P69,"")</f>
        <v/>
      </c>
      <c r="R69" s="94" t="str">
        <f>IF(Centralizator!$U69=$A$1,Centralizator!Q69,"")</f>
        <v/>
      </c>
      <c r="S69" s="94" t="str">
        <f>IF(Centralizator!$U69=$A$1,Centralizator!R69,"")</f>
        <v/>
      </c>
      <c r="T69" s="94" t="str">
        <f>IF(Centralizator!$U69=$A$1,Centralizator!S69,"")</f>
        <v/>
      </c>
      <c r="U69" s="94" t="str">
        <f>IF(Centralizator!$U69=$A$1,Centralizator!T69,"")</f>
        <v/>
      </c>
      <c r="V69" s="94" t="str">
        <f>IF(Centralizator!$U69=$A$1,Centralizator!U69,"")</f>
        <v/>
      </c>
      <c r="W69" s="94" t="str">
        <f>IF(Centralizator!$U69=$A$1,Centralizator!V69,"")</f>
        <v/>
      </c>
      <c r="X69" s="94" t="str">
        <f>IF(Centralizator!$U69=$A$1,Centralizator!W69,"")</f>
        <v/>
      </c>
      <c r="Y69" s="94" t="str">
        <f>IF(Centralizator!$U69=$A$1,Centralizator!X69,"")</f>
        <v/>
      </c>
      <c r="Z69" s="94" t="str">
        <f>IF(Centralizator!$U69=$A$1,Centralizator!Y69,"")</f>
        <v/>
      </c>
      <c r="AA69" s="94" t="str">
        <f>IF(Centralizator!$U69=$A$1,Centralizator!Z69,"")</f>
        <v/>
      </c>
      <c r="AB69" s="94" t="str">
        <f>IF(Centralizator!$U69=$A$1,Centralizator!AA69,"")</f>
        <v/>
      </c>
      <c r="AC69" s="94" t="str">
        <f>IF(Centralizator!$U69=$A$1,Centralizator!AB69,"")</f>
        <v/>
      </c>
    </row>
    <row r="70" spans="1:29" hidden="1" x14ac:dyDescent="0.2">
      <c r="A70" s="93" t="str">
        <f t="shared" si="0"/>
        <v/>
      </c>
      <c r="B70" s="93">
        <f t="shared" si="1"/>
        <v>10</v>
      </c>
      <c r="C70" s="93">
        <v>62</v>
      </c>
      <c r="D70" s="93" t="str">
        <f>IF(Centralizator!$U70=$A$1,Centralizator!A70,"")</f>
        <v/>
      </c>
      <c r="E70" s="93" t="str">
        <f>IF(Centralizator!$U70=$A$1,Centralizator!B70,"")</f>
        <v/>
      </c>
      <c r="F70" s="93" t="str">
        <f>IF(Centralizator!$U70=$A$1,Centralizator!C70,"")</f>
        <v/>
      </c>
      <c r="G70" s="100" t="str">
        <f>IF(Centralizator!$U70=$A$1,Centralizator!D70,"")</f>
        <v/>
      </c>
      <c r="H70" s="100" t="str">
        <f>IF(Centralizator!$U70=$A$1,Centralizator!E70,"")</f>
        <v/>
      </c>
      <c r="I70" s="100" t="str">
        <f>IF(Centralizator!$U70=$A$1,Centralizator!F70,"")</f>
        <v/>
      </c>
      <c r="J70" s="100" t="str">
        <f>IF(Centralizator!$U70=$A$1,Centralizator!G70,"")</f>
        <v/>
      </c>
      <c r="K70" s="100" t="str">
        <f>IF(Centralizator!$U70=$A$1,Centralizator!H70,"")</f>
        <v/>
      </c>
      <c r="L70" s="100" t="str">
        <f>IF(Centralizator!$U70=$A$1,Centralizator!J70,"")</f>
        <v/>
      </c>
      <c r="M70" s="100" t="str">
        <f>IF(Centralizator!$U70=$A$1,Centralizator!K70,"")</f>
        <v/>
      </c>
      <c r="N70" s="100" t="str">
        <f>IF(Centralizator!$U70=$A$1,Centralizator!L70,"")</f>
        <v/>
      </c>
      <c r="O70" s="94" t="str">
        <f>IF(Centralizator!$U70=$A$1,Centralizator!N70,"")</f>
        <v/>
      </c>
      <c r="P70" s="94" t="str">
        <f>IF(Centralizator!$U70=$A$1,Centralizator!O70,"")</f>
        <v/>
      </c>
      <c r="Q70" s="94" t="str">
        <f>IF(Centralizator!$U70=$A$1,Centralizator!P70,"")</f>
        <v/>
      </c>
      <c r="R70" s="94" t="str">
        <f>IF(Centralizator!$U70=$A$1,Centralizator!Q70,"")</f>
        <v/>
      </c>
      <c r="S70" s="94" t="str">
        <f>IF(Centralizator!$U70=$A$1,Centralizator!R70,"")</f>
        <v/>
      </c>
      <c r="T70" s="94" t="str">
        <f>IF(Centralizator!$U70=$A$1,Centralizator!S70,"")</f>
        <v/>
      </c>
      <c r="U70" s="94" t="str">
        <f>IF(Centralizator!$U70=$A$1,Centralizator!T70,"")</f>
        <v/>
      </c>
      <c r="V70" s="94" t="str">
        <f>IF(Centralizator!$U70=$A$1,Centralizator!U70,"")</f>
        <v/>
      </c>
      <c r="W70" s="94" t="str">
        <f>IF(Centralizator!$U70=$A$1,Centralizator!V70,"")</f>
        <v/>
      </c>
      <c r="X70" s="94" t="str">
        <f>IF(Centralizator!$U70=$A$1,Centralizator!W70,"")</f>
        <v/>
      </c>
      <c r="Y70" s="94" t="str">
        <f>IF(Centralizator!$U70=$A$1,Centralizator!X70,"")</f>
        <v/>
      </c>
      <c r="Z70" s="94" t="str">
        <f>IF(Centralizator!$U70=$A$1,Centralizator!Y70,"")</f>
        <v/>
      </c>
      <c r="AA70" s="94" t="str">
        <f>IF(Centralizator!$U70=$A$1,Centralizator!Z70,"")</f>
        <v/>
      </c>
      <c r="AB70" s="94" t="str">
        <f>IF(Centralizator!$U70=$A$1,Centralizator!AA70,"")</f>
        <v/>
      </c>
      <c r="AC70" s="94" t="str">
        <f>IF(Centralizator!$U70=$A$1,Centralizator!AB70,"")</f>
        <v/>
      </c>
    </row>
    <row r="71" spans="1:29" hidden="1" x14ac:dyDescent="0.2">
      <c r="A71" s="93" t="str">
        <f t="shared" si="0"/>
        <v/>
      </c>
      <c r="B71" s="93">
        <f t="shared" si="1"/>
        <v>10</v>
      </c>
      <c r="C71" s="93">
        <v>63</v>
      </c>
      <c r="D71" s="93" t="str">
        <f>IF(Centralizator!$U71=$A$1,Centralizator!A71,"")</f>
        <v/>
      </c>
      <c r="E71" s="93" t="str">
        <f>IF(Centralizator!$U71=$A$1,Centralizator!B71,"")</f>
        <v/>
      </c>
      <c r="F71" s="93" t="str">
        <f>IF(Centralizator!$U71=$A$1,Centralizator!C71,"")</f>
        <v/>
      </c>
      <c r="G71" s="100" t="str">
        <f>IF(Centralizator!$U71=$A$1,Centralizator!D71,"")</f>
        <v/>
      </c>
      <c r="H71" s="100" t="str">
        <f>IF(Centralizator!$U71=$A$1,Centralizator!E71,"")</f>
        <v/>
      </c>
      <c r="I71" s="100" t="str">
        <f>IF(Centralizator!$U71=$A$1,Centralizator!F71,"")</f>
        <v/>
      </c>
      <c r="J71" s="100" t="str">
        <f>IF(Centralizator!$U71=$A$1,Centralizator!G71,"")</f>
        <v/>
      </c>
      <c r="K71" s="100" t="str">
        <f>IF(Centralizator!$U71=$A$1,Centralizator!H71,"")</f>
        <v/>
      </c>
      <c r="L71" s="100" t="str">
        <f>IF(Centralizator!$U71=$A$1,Centralizator!J71,"")</f>
        <v/>
      </c>
      <c r="M71" s="100" t="str">
        <f>IF(Centralizator!$U71=$A$1,Centralizator!K71,"")</f>
        <v/>
      </c>
      <c r="N71" s="100" t="str">
        <f>IF(Centralizator!$U71=$A$1,Centralizator!L71,"")</f>
        <v/>
      </c>
      <c r="O71" s="94" t="str">
        <f>IF(Centralizator!$U71=$A$1,Centralizator!N71,"")</f>
        <v/>
      </c>
      <c r="P71" s="94" t="str">
        <f>IF(Centralizator!$U71=$A$1,Centralizator!O71,"")</f>
        <v/>
      </c>
      <c r="Q71" s="94" t="str">
        <f>IF(Centralizator!$U71=$A$1,Centralizator!P71,"")</f>
        <v/>
      </c>
      <c r="R71" s="94" t="str">
        <f>IF(Centralizator!$U71=$A$1,Centralizator!Q71,"")</f>
        <v/>
      </c>
      <c r="S71" s="94" t="str">
        <f>IF(Centralizator!$U71=$A$1,Centralizator!R71,"")</f>
        <v/>
      </c>
      <c r="T71" s="94" t="str">
        <f>IF(Centralizator!$U71=$A$1,Centralizator!S71,"")</f>
        <v/>
      </c>
      <c r="U71" s="94" t="str">
        <f>IF(Centralizator!$U71=$A$1,Centralizator!T71,"")</f>
        <v/>
      </c>
      <c r="V71" s="94" t="str">
        <f>IF(Centralizator!$U71=$A$1,Centralizator!U71,"")</f>
        <v/>
      </c>
      <c r="W71" s="94" t="str">
        <f>IF(Centralizator!$U71=$A$1,Centralizator!V71,"")</f>
        <v/>
      </c>
      <c r="X71" s="94" t="str">
        <f>IF(Centralizator!$U71=$A$1,Centralizator!W71,"")</f>
        <v/>
      </c>
      <c r="Y71" s="94" t="str">
        <f>IF(Centralizator!$U71=$A$1,Centralizator!X71,"")</f>
        <v/>
      </c>
      <c r="Z71" s="94" t="str">
        <f>IF(Centralizator!$U71=$A$1,Centralizator!Y71,"")</f>
        <v/>
      </c>
      <c r="AA71" s="94" t="str">
        <f>IF(Centralizator!$U71=$A$1,Centralizator!Z71,"")</f>
        <v/>
      </c>
      <c r="AB71" s="94" t="str">
        <f>IF(Centralizator!$U71=$A$1,Centralizator!AA71,"")</f>
        <v/>
      </c>
      <c r="AC71" s="94" t="str">
        <f>IF(Centralizator!$U71=$A$1,Centralizator!AB71,"")</f>
        <v/>
      </c>
    </row>
    <row r="72" spans="1:29" hidden="1" x14ac:dyDescent="0.2">
      <c r="A72" s="93">
        <f t="shared" si="0"/>
        <v>11</v>
      </c>
      <c r="B72" s="93">
        <f t="shared" si="1"/>
        <v>11</v>
      </c>
      <c r="C72" s="93">
        <v>64</v>
      </c>
      <c r="D72" s="93">
        <f>IF(Centralizator!$U72=$A$1,Centralizator!A72,"")</f>
        <v>4</v>
      </c>
      <c r="E72" s="93">
        <f>IF(Centralizator!$U72=$A$1,Centralizator!B72,"")</f>
        <v>8</v>
      </c>
      <c r="F72" s="93" t="str">
        <f>IF(Centralizator!$U72=$A$1,Centralizator!C72,"")</f>
        <v>Optional packed 3</v>
      </c>
      <c r="G72" s="100" t="str">
        <f>IF(Centralizator!$U72=$A$1,Centralizator!D72,"")</f>
        <v>Opt.Pac.3.1-Numerical Control Machine Tools Programing (*)</v>
      </c>
      <c r="H72" s="100" t="str">
        <f>IF(Centralizator!$U72=$A$1,Centralizator!E72,"")</f>
        <v>Opt.Pac.3.2-Flexible manufacturing systems</v>
      </c>
      <c r="I72" s="100" t="str">
        <f>IF(Centralizator!$U72=$A$1,Centralizator!F72,"")</f>
        <v>S.L.</v>
      </c>
      <c r="J72" s="100" t="str">
        <f>IF(Centralizator!$U72=$A$1,Centralizator!G72,"")</f>
        <v>dr.ing.</v>
      </c>
      <c r="K72" s="100" t="str">
        <f>IF(Centralizator!$U72=$A$1,Centralizator!H72,"")</f>
        <v>BUT Adrian</v>
      </c>
      <c r="L72" s="100" t="str">
        <f>IF(Centralizator!$U72=$A$1,Centralizator!J72,"")</f>
        <v>S.L.</v>
      </c>
      <c r="M72" s="100" t="str">
        <f>IF(Centralizator!$U72=$A$1,Centralizator!K72,"")</f>
        <v>dr.ing.</v>
      </c>
      <c r="N72" s="100" t="str">
        <f>IF(Centralizator!$U72=$A$1,Centralizator!L72,"")</f>
        <v>BUT Adrian</v>
      </c>
      <c r="O72" s="94" t="str">
        <f>IF(Centralizator!$U72=$A$1,Centralizator!N72,"")</f>
        <v>E</v>
      </c>
      <c r="P72" s="94">
        <f>IF(Centralizator!$U72=$A$1,Centralizator!O72,"")</f>
        <v>4</v>
      </c>
      <c r="Q72" s="94">
        <f>IF(Centralizator!$U72=$A$1,Centralizator!P72,"")</f>
        <v>28</v>
      </c>
      <c r="R72" s="94">
        <f>IF(Centralizator!$U72=$A$1,Centralizator!Q72,"")</f>
        <v>0</v>
      </c>
      <c r="S72" s="94">
        <f>IF(Centralizator!$U72=$A$1,Centralizator!R72,"")</f>
        <v>28</v>
      </c>
      <c r="T72" s="94">
        <f>IF(Centralizator!$U72=$A$1,Centralizator!S72,"")</f>
        <v>0</v>
      </c>
      <c r="U72" s="94">
        <f>IF(Centralizator!$U72=$A$1,Centralizator!T72,"")</f>
        <v>56</v>
      </c>
      <c r="V72" s="94" t="str">
        <f>IF(Centralizator!$U72=$A$1,Centralizator!U72,"")</f>
        <v>DS</v>
      </c>
      <c r="W72" s="94">
        <f>IF(Centralizator!$U72=$A$1,Centralizator!V72,"")</f>
        <v>56</v>
      </c>
      <c r="X72" s="94">
        <f>IF(Centralizator!$U72=$A$1,Centralizator!W72,"")</f>
        <v>28</v>
      </c>
      <c r="Y72" s="94">
        <f>IF(Centralizator!$U72=$A$1,Centralizator!X72,"")</f>
        <v>28</v>
      </c>
      <c r="Z72" s="94">
        <f>IF(Centralizator!$U72=$A$1,Centralizator!Y72,"")</f>
        <v>4</v>
      </c>
      <c r="AA72" s="94">
        <f>IF(Centralizator!$U72=$A$1,Centralizator!Z72,"")</f>
        <v>2</v>
      </c>
      <c r="AB72" s="94">
        <f>IF(Centralizator!$U72=$A$1,Centralizator!AA72,"")</f>
        <v>2</v>
      </c>
      <c r="AC72" s="94" t="str">
        <f>IF(Centralizator!$U72=$A$1,Centralizator!AB72,"")</f>
        <v>Opt.</v>
      </c>
    </row>
    <row r="73" spans="1:29" hidden="1" x14ac:dyDescent="0.2">
      <c r="A73" s="93">
        <f t="shared" si="0"/>
        <v>12</v>
      </c>
      <c r="B73" s="93">
        <f t="shared" si="1"/>
        <v>12</v>
      </c>
      <c r="C73" s="93">
        <v>65</v>
      </c>
      <c r="D73" s="93">
        <f>IF(Centralizator!$U73=$A$1,Centralizator!A73,"")</f>
        <v>4</v>
      </c>
      <c r="E73" s="93">
        <f>IF(Centralizator!$U73=$A$1,Centralizator!B73,"")</f>
        <v>8</v>
      </c>
      <c r="F73" s="93" t="str">
        <f>IF(Centralizator!$U73=$A$1,Centralizator!C73,"")</f>
        <v>Optional packed 4</v>
      </c>
      <c r="G73" s="100" t="str">
        <f>IF(Centralizator!$U73=$A$1,Centralizator!D73,"")</f>
        <v>Opt.Pac.4.1-Manufacturing equipments and technologies (*)</v>
      </c>
      <c r="H73" s="100" t="str">
        <f>IF(Centralizator!$U73=$A$1,Centralizator!E73,"")</f>
        <v>Opt.Pac.4.2-Manufacturing equipments and processes</v>
      </c>
      <c r="I73" s="100" t="str">
        <f>IF(Centralizator!$U73=$A$1,Centralizator!F73,"")</f>
        <v>Prof.</v>
      </c>
      <c r="J73" s="100" t="str">
        <f>IF(Centralizator!$U73=$A$1,Centralizator!G73,"")</f>
        <v>dr.ing.</v>
      </c>
      <c r="K73" s="100" t="str">
        <f>IF(Centralizator!$U73=$A$1,Centralizator!H73,"")</f>
        <v>DRAGHICI George</v>
      </c>
      <c r="L73" s="100" t="str">
        <f>IF(Centralizator!$U73=$A$1,Centralizator!J73,"")</f>
        <v>S.L.</v>
      </c>
      <c r="M73" s="100" t="str">
        <f>IF(Centralizator!$U73=$A$1,Centralizator!K73,"")</f>
        <v>dr.ing.</v>
      </c>
      <c r="N73" s="100" t="str">
        <f>IF(Centralizator!$U73=$A$1,Centralizator!L73,"")</f>
        <v>BUT Adrian</v>
      </c>
      <c r="O73" s="94" t="str">
        <f>IF(Centralizator!$U73=$A$1,Centralizator!N73,"")</f>
        <v>E</v>
      </c>
      <c r="P73" s="94">
        <f>IF(Centralizator!$U73=$A$1,Centralizator!O73,"")</f>
        <v>4</v>
      </c>
      <c r="Q73" s="94">
        <f>IF(Centralizator!$U73=$A$1,Centralizator!P73,"")</f>
        <v>28</v>
      </c>
      <c r="R73" s="94">
        <f>IF(Centralizator!$U73=$A$1,Centralizator!Q73,"")</f>
        <v>0</v>
      </c>
      <c r="S73" s="94">
        <f>IF(Centralizator!$U73=$A$1,Centralizator!R73,"")</f>
        <v>28</v>
      </c>
      <c r="T73" s="94">
        <f>IF(Centralizator!$U73=$A$1,Centralizator!S73,"")</f>
        <v>0</v>
      </c>
      <c r="U73" s="94">
        <f>IF(Centralizator!$U73=$A$1,Centralizator!T73,"")</f>
        <v>56</v>
      </c>
      <c r="V73" s="94" t="str">
        <f>IF(Centralizator!$U73=$A$1,Centralizator!U73,"")</f>
        <v>DS</v>
      </c>
      <c r="W73" s="94">
        <f>IF(Centralizator!$U73=$A$1,Centralizator!V73,"")</f>
        <v>56</v>
      </c>
      <c r="X73" s="94">
        <f>IF(Centralizator!$U73=$A$1,Centralizator!W73,"")</f>
        <v>28</v>
      </c>
      <c r="Y73" s="94">
        <f>IF(Centralizator!$U73=$A$1,Centralizator!X73,"")</f>
        <v>28</v>
      </c>
      <c r="Z73" s="94">
        <f>IF(Centralizator!$U73=$A$1,Centralizator!Y73,"")</f>
        <v>4</v>
      </c>
      <c r="AA73" s="94">
        <f>IF(Centralizator!$U73=$A$1,Centralizator!Z73,"")</f>
        <v>2</v>
      </c>
      <c r="AB73" s="94">
        <f>IF(Centralizator!$U73=$A$1,Centralizator!AA73,"")</f>
        <v>2</v>
      </c>
      <c r="AC73" s="94" t="str">
        <f>IF(Centralizator!$U73=$A$1,Centralizator!AB73,"")</f>
        <v>Opt.</v>
      </c>
    </row>
    <row r="74" spans="1:29" hidden="1" x14ac:dyDescent="0.2">
      <c r="A74" s="93">
        <f t="shared" si="0"/>
        <v>13</v>
      </c>
      <c r="B74" s="93">
        <f t="shared" si="1"/>
        <v>13</v>
      </c>
      <c r="C74" s="93">
        <v>66</v>
      </c>
      <c r="D74" s="93">
        <f>IF(Centralizator!$U74=$A$1,Centralizator!A74,"")</f>
        <v>4</v>
      </c>
      <c r="E74" s="93">
        <f>IF(Centralizator!$U74=$A$1,Centralizator!B74,"")</f>
        <v>8</v>
      </c>
      <c r="F74" s="93" t="str">
        <f>IF(Centralizator!$U74=$A$1,Centralizator!C74,"")</f>
        <v>Optional packed 5</v>
      </c>
      <c r="G74" s="100" t="str">
        <f>IF(Centralizator!$U74=$A$1,Centralizator!D74,"")</f>
        <v>Opt.Pac.5.1-3D measurement procedures (*)</v>
      </c>
      <c r="H74" s="100" t="str">
        <f>IF(Centralizator!$U74=$A$1,Centralizator!E74,"")</f>
        <v>Opt.Pac.5.2-CComputer aided 3D measurements</v>
      </c>
      <c r="I74" s="100" t="str">
        <f>IF(Centralizator!$U74=$A$1,Centralizator!F74,"")</f>
        <v>Conf.</v>
      </c>
      <c r="J74" s="100" t="str">
        <f>IF(Centralizator!$U74=$A$1,Centralizator!G74,"")</f>
        <v>dr.ing.</v>
      </c>
      <c r="K74" s="100" t="str">
        <f>IF(Centralizator!$U74=$A$1,Centralizator!H74,"")</f>
        <v>TULCAN Aurel</v>
      </c>
      <c r="L74" s="100" t="str">
        <f>IF(Centralizator!$U74=$A$1,Centralizator!J74,"")</f>
        <v>Conf.</v>
      </c>
      <c r="M74" s="100" t="str">
        <f>IF(Centralizator!$U74=$A$1,Centralizator!K74,"")</f>
        <v>dr.ing.</v>
      </c>
      <c r="N74" s="100" t="str">
        <f>IF(Centralizator!$U74=$A$1,Centralizator!L74,"")</f>
        <v>TULCAN Aurel</v>
      </c>
      <c r="O74" s="94" t="str">
        <f>IF(Centralizator!$U74=$A$1,Centralizator!N74,"")</f>
        <v>E</v>
      </c>
      <c r="P74" s="94">
        <f>IF(Centralizator!$U74=$A$1,Centralizator!O74,"")</f>
        <v>4</v>
      </c>
      <c r="Q74" s="94">
        <f>IF(Centralizator!$U74=$A$1,Centralizator!P74,"")</f>
        <v>21</v>
      </c>
      <c r="R74" s="94">
        <f>IF(Centralizator!$U74=$A$1,Centralizator!Q74,"")</f>
        <v>0</v>
      </c>
      <c r="S74" s="94">
        <f>IF(Centralizator!$U74=$A$1,Centralizator!R74,"")</f>
        <v>14</v>
      </c>
      <c r="T74" s="94">
        <f>IF(Centralizator!$U74=$A$1,Centralizator!S74,"")</f>
        <v>0</v>
      </c>
      <c r="U74" s="94">
        <f>IF(Centralizator!$U74=$A$1,Centralizator!T74,"")</f>
        <v>35</v>
      </c>
      <c r="V74" s="94" t="str">
        <f>IF(Centralizator!$U74=$A$1,Centralizator!U74,"")</f>
        <v>DS</v>
      </c>
      <c r="W74" s="94">
        <f>IF(Centralizator!$U74=$A$1,Centralizator!V74,"")</f>
        <v>35</v>
      </c>
      <c r="X74" s="94">
        <f>IF(Centralizator!$U74=$A$1,Centralizator!W74,"")</f>
        <v>21</v>
      </c>
      <c r="Y74" s="94">
        <f>IF(Centralizator!$U74=$A$1,Centralizator!X74,"")</f>
        <v>14</v>
      </c>
      <c r="Z74" s="94">
        <f>IF(Centralizator!$U74=$A$1,Centralizator!Y74,"")</f>
        <v>2.5</v>
      </c>
      <c r="AA74" s="94">
        <f>IF(Centralizator!$U74=$A$1,Centralizator!Z74,"")</f>
        <v>1.5</v>
      </c>
      <c r="AB74" s="94">
        <f>IF(Centralizator!$U74=$A$1,Centralizator!AA74,"")</f>
        <v>1</v>
      </c>
      <c r="AC74" s="94" t="str">
        <f>IF(Centralizator!$U74=$A$1,Centralizator!AB74,"")</f>
        <v>Opt.</v>
      </c>
    </row>
    <row r="75" spans="1:29" hidden="1" x14ac:dyDescent="0.2">
      <c r="A75" s="93">
        <f t="shared" ref="A75:A104" si="2">IF(B75=B74+1,B75,"")</f>
        <v>14</v>
      </c>
      <c r="B75" s="93">
        <f t="shared" ref="B75:B104" si="3">IF(D75="",B74,B74+1)</f>
        <v>14</v>
      </c>
      <c r="C75" s="93">
        <v>67</v>
      </c>
      <c r="D75" s="93">
        <f>IF(Centralizator!$U75=$A$1,Centralizator!A75,"")</f>
        <v>4</v>
      </c>
      <c r="E75" s="93">
        <f>IF(Centralizator!$U75=$A$1,Centralizator!B75,"")</f>
        <v>8</v>
      </c>
      <c r="F75" s="93" t="str">
        <f>IF(Centralizator!$U75=$A$1,Centralizator!C75,"")</f>
        <v>Optional packed 6</v>
      </c>
      <c r="G75" s="100" t="str">
        <f>IF(Centralizator!$U75=$A$1,Centralizator!D75,"")</f>
        <v>Opt.Pac.6.1- Plastics processing technologies (*)</v>
      </c>
      <c r="H75" s="100" t="str">
        <f>IF(Centralizator!$U75=$A$1,Centralizator!E75,"")</f>
        <v xml:space="preserve">Opt.Pac.6.2-Injection moulding technology </v>
      </c>
      <c r="I75" s="100" t="str">
        <f>IF(Centralizator!$U75=$A$1,Centralizator!F75,"")</f>
        <v>Conf.</v>
      </c>
      <c r="J75" s="100" t="str">
        <f>IF(Centralizator!$U75=$A$1,Centralizator!G75,"")</f>
        <v>dr.ing.</v>
      </c>
      <c r="K75" s="100" t="str">
        <f>IF(Centralizator!$U75=$A$1,Centralizator!H75,"")</f>
        <v>STAN Daniel</v>
      </c>
      <c r="L75" s="100" t="str">
        <f>IF(Centralizator!$U75=$A$1,Centralizator!J75,"")</f>
        <v>Conf.</v>
      </c>
      <c r="M75" s="100" t="str">
        <f>IF(Centralizator!$U75=$A$1,Centralizator!K75,"")</f>
        <v>dr.ing.</v>
      </c>
      <c r="N75" s="100" t="str">
        <f>IF(Centralizator!$U75=$A$1,Centralizator!L75,"")</f>
        <v>STAN Daniel</v>
      </c>
      <c r="O75" s="94" t="str">
        <f>IF(Centralizator!$U75=$A$1,Centralizator!N75,"")</f>
        <v>E</v>
      </c>
      <c r="P75" s="94">
        <f>IF(Centralizator!$U75=$A$1,Centralizator!O75,"")</f>
        <v>3</v>
      </c>
      <c r="Q75" s="94">
        <f>IF(Centralizator!$U75=$A$1,Centralizator!P75,"")</f>
        <v>21</v>
      </c>
      <c r="R75" s="94">
        <f>IF(Centralizator!$U75=$A$1,Centralizator!Q75,"")</f>
        <v>0</v>
      </c>
      <c r="S75" s="94">
        <f>IF(Centralizator!$U75=$A$1,Centralizator!R75,"")</f>
        <v>0</v>
      </c>
      <c r="T75" s="94">
        <f>IF(Centralizator!$U75=$A$1,Centralizator!S75,"")</f>
        <v>14</v>
      </c>
      <c r="U75" s="94">
        <f>IF(Centralizator!$U75=$A$1,Centralizator!T75,"")</f>
        <v>35</v>
      </c>
      <c r="V75" s="94" t="str">
        <f>IF(Centralizator!$U75=$A$1,Centralizator!U75,"")</f>
        <v>DS</v>
      </c>
      <c r="W75" s="94">
        <f>IF(Centralizator!$U75=$A$1,Centralizator!V75,"")</f>
        <v>35</v>
      </c>
      <c r="X75" s="94">
        <f>IF(Centralizator!$U75=$A$1,Centralizator!W75,"")</f>
        <v>21</v>
      </c>
      <c r="Y75" s="94">
        <f>IF(Centralizator!$U75=$A$1,Centralizator!X75,"")</f>
        <v>14</v>
      </c>
      <c r="Z75" s="94">
        <f>IF(Centralizator!$U75=$A$1,Centralizator!Y75,"")</f>
        <v>2.5</v>
      </c>
      <c r="AA75" s="94">
        <f>IF(Centralizator!$U75=$A$1,Centralizator!Z75,"")</f>
        <v>1.5</v>
      </c>
      <c r="AB75" s="94">
        <f>IF(Centralizator!$U75=$A$1,Centralizator!AA75,"")</f>
        <v>1</v>
      </c>
      <c r="AC75" s="94" t="str">
        <f>IF(Centralizator!$U75=$A$1,Centralizator!AB75,"")</f>
        <v>Opt.</v>
      </c>
    </row>
    <row r="76" spans="1:29" hidden="1" x14ac:dyDescent="0.2">
      <c r="A76" s="93">
        <f t="shared" si="2"/>
        <v>15</v>
      </c>
      <c r="B76" s="93">
        <f t="shared" si="3"/>
        <v>15</v>
      </c>
      <c r="C76" s="93">
        <v>68</v>
      </c>
      <c r="D76" s="93">
        <f>IF(Centralizator!$U76=$A$1,Centralizator!A76,"")</f>
        <v>4</v>
      </c>
      <c r="E76" s="93">
        <f>IF(Centralizator!$U76=$A$1,Centralizator!B76,"")</f>
        <v>8</v>
      </c>
      <c r="F76" s="93" t="str">
        <f>IF(Centralizator!$U76=$A$1,Centralizator!C76,"")</f>
        <v>Preparation of license dissertation</v>
      </c>
      <c r="G76" s="100">
        <f>IF(Centralizator!$U76=$A$1,Centralizator!D76,"")</f>
        <v>0</v>
      </c>
      <c r="H76" s="100">
        <f>IF(Centralizator!$U76=$A$1,Centralizator!E76,"")</f>
        <v>0</v>
      </c>
      <c r="I76" s="100">
        <f>IF(Centralizator!$U76=$A$1,Centralizator!F76,"")</f>
        <v>0</v>
      </c>
      <c r="J76" s="100">
        <f>IF(Centralizator!$U76=$A$1,Centralizator!G76,"")</f>
        <v>0</v>
      </c>
      <c r="K76" s="100">
        <f>IF(Centralizator!$U76=$A$1,Centralizator!H76,"")</f>
        <v>0</v>
      </c>
      <c r="L76" s="100">
        <f>IF(Centralizator!$U76=$A$1,Centralizator!J76,"")</f>
        <v>0</v>
      </c>
      <c r="M76" s="100">
        <f>IF(Centralizator!$U76=$A$1,Centralizator!K76,"")</f>
        <v>0</v>
      </c>
      <c r="N76" s="100">
        <f>IF(Centralizator!$U76=$A$1,Centralizator!L76,"")</f>
        <v>0</v>
      </c>
      <c r="O76" s="94" t="str">
        <f>IF(Centralizator!$U76=$A$1,Centralizator!N76,"")</f>
        <v>D</v>
      </c>
      <c r="P76" s="94">
        <f>IF(Centralizator!$U76=$A$1,Centralizator!O76,"")</f>
        <v>5</v>
      </c>
      <c r="Q76" s="94">
        <f>IF(Centralizator!$U76=$A$1,Centralizator!P76,"")</f>
        <v>0</v>
      </c>
      <c r="R76" s="94">
        <f>IF(Centralizator!$U76=$A$1,Centralizator!Q76,"")</f>
        <v>0</v>
      </c>
      <c r="S76" s="94">
        <f>IF(Centralizator!$U76=$A$1,Centralizator!R76,"")</f>
        <v>0</v>
      </c>
      <c r="T76" s="94">
        <f>IF(Centralizator!$U76=$A$1,Centralizator!S76,"")</f>
        <v>182</v>
      </c>
      <c r="U76" s="94">
        <f>IF(Centralizator!$U76=$A$1,Centralizator!T76,"")</f>
        <v>182</v>
      </c>
      <c r="V76" s="94" t="str">
        <f>IF(Centralizator!$U76=$A$1,Centralizator!U76,"")</f>
        <v>DS</v>
      </c>
      <c r="W76" s="94">
        <f>IF(Centralizator!$U76=$A$1,Centralizator!V76,"")</f>
        <v>182</v>
      </c>
      <c r="X76" s="94">
        <f>IF(Centralizator!$U76=$A$1,Centralizator!W76,"")</f>
        <v>0</v>
      </c>
      <c r="Y76" s="94">
        <f>IF(Centralizator!$U76=$A$1,Centralizator!X76,"")</f>
        <v>182</v>
      </c>
      <c r="Z76" s="94">
        <f>IF(Centralizator!$U76=$A$1,Centralizator!Y76,"")</f>
        <v>13</v>
      </c>
      <c r="AA76" s="94">
        <f>IF(Centralizator!$U76=$A$1,Centralizator!Z76,"")</f>
        <v>0</v>
      </c>
      <c r="AB76" s="94">
        <f>IF(Centralizator!$U76=$A$1,Centralizator!AA76,"")</f>
        <v>13</v>
      </c>
      <c r="AC76" s="94" t="str">
        <f>IF(Centralizator!$U76=$A$1,Centralizator!AB76,"")</f>
        <v>Oblig.</v>
      </c>
    </row>
    <row r="77" spans="1:29" hidden="1" x14ac:dyDescent="0.2">
      <c r="A77" s="93">
        <f t="shared" si="2"/>
        <v>16</v>
      </c>
      <c r="B77" s="93">
        <f t="shared" si="3"/>
        <v>16</v>
      </c>
      <c r="C77" s="93">
        <v>69</v>
      </c>
      <c r="D77" s="93">
        <f>IF(Centralizator!$U77=$A$1,Centralizator!A77,"")</f>
        <v>4</v>
      </c>
      <c r="E77" s="93">
        <f>IF(Centralizator!$U77=$A$1,Centralizator!B77,"")</f>
        <v>8</v>
      </c>
      <c r="F77" s="93" t="str">
        <f>IF(Centralizator!$U77=$A$1,Centralizator!C77,"")</f>
        <v>Supporting of the license dissertation</v>
      </c>
      <c r="G77" s="100">
        <f>IF(Centralizator!$U77=$A$1,Centralizator!D77,"")</f>
        <v>0</v>
      </c>
      <c r="H77" s="100">
        <f>IF(Centralizator!$U77=$A$1,Centralizator!E77,"")</f>
        <v>0</v>
      </c>
      <c r="I77" s="100">
        <f>IF(Centralizator!$U77=$A$1,Centralizator!F77,"")</f>
        <v>0</v>
      </c>
      <c r="J77" s="100">
        <f>IF(Centralizator!$U77=$A$1,Centralizator!G77,"")</f>
        <v>0</v>
      </c>
      <c r="K77" s="100">
        <f>IF(Centralizator!$U77=$A$1,Centralizator!H77,"")</f>
        <v>0</v>
      </c>
      <c r="L77" s="100">
        <f>IF(Centralizator!$U77=$A$1,Centralizator!J77,"")</f>
        <v>0</v>
      </c>
      <c r="M77" s="100">
        <f>IF(Centralizator!$U77=$A$1,Centralizator!K77,"")</f>
        <v>0</v>
      </c>
      <c r="N77" s="100">
        <f>IF(Centralizator!$U77=$A$1,Centralizator!L77,"")</f>
        <v>0</v>
      </c>
      <c r="O77" s="94" t="str">
        <f>IF(Centralizator!$U77=$A$1,Centralizator!N77,"")</f>
        <v>E</v>
      </c>
      <c r="P77" s="94">
        <f>IF(Centralizator!$U77=$A$1,Centralizator!O77,"")</f>
        <v>10</v>
      </c>
      <c r="Q77" s="94">
        <f>IF(Centralizator!$U77=$A$1,Centralizator!P77,"")</f>
        <v>0</v>
      </c>
      <c r="R77" s="94">
        <f>IF(Centralizator!$U77=$A$1,Centralizator!Q77,"")</f>
        <v>0</v>
      </c>
      <c r="S77" s="94">
        <f>IF(Centralizator!$U77=$A$1,Centralizator!R77,"")</f>
        <v>0</v>
      </c>
      <c r="T77" s="94">
        <f>IF(Centralizator!$U77=$A$1,Centralizator!S77,"")</f>
        <v>0</v>
      </c>
      <c r="U77" s="94">
        <f>IF(Centralizator!$U77=$A$1,Centralizator!T77,"")</f>
        <v>0</v>
      </c>
      <c r="V77" s="94" t="str">
        <f>IF(Centralizator!$U77=$A$1,Centralizator!U77,"")</f>
        <v>DS</v>
      </c>
      <c r="W77" s="94">
        <f>IF(Centralizator!$U77=$A$1,Centralizator!V77,"")</f>
        <v>0</v>
      </c>
      <c r="X77" s="94">
        <f>IF(Centralizator!$U77=$A$1,Centralizator!W77,"")</f>
        <v>0</v>
      </c>
      <c r="Y77" s="94">
        <f>IF(Centralizator!$U77=$A$1,Centralizator!X77,"")</f>
        <v>0</v>
      </c>
      <c r="Z77" s="94">
        <f>IF(Centralizator!$U77=$A$1,Centralizator!Y77,"")</f>
        <v>0</v>
      </c>
      <c r="AA77" s="94">
        <f>IF(Centralizator!$U77=$A$1,Centralizator!Z77,"")</f>
        <v>0</v>
      </c>
      <c r="AB77" s="94">
        <f>IF(Centralizator!$U77=$A$1,Centralizator!AA77,"")</f>
        <v>0</v>
      </c>
      <c r="AC77" s="94" t="str">
        <f>IF(Centralizator!$U77=$A$1,Centralizator!AB77,"")</f>
        <v>Oblig.</v>
      </c>
    </row>
    <row r="78" spans="1:29" hidden="1" x14ac:dyDescent="0.2">
      <c r="A78" s="93" t="str">
        <f t="shared" si="2"/>
        <v/>
      </c>
      <c r="B78" s="93">
        <f t="shared" si="3"/>
        <v>16</v>
      </c>
      <c r="C78" s="93">
        <v>70</v>
      </c>
      <c r="D78" s="93" t="str">
        <f>IF(Centralizator!$U78=$A$1,Centralizator!A78,"")</f>
        <v/>
      </c>
      <c r="E78" s="93" t="str">
        <f>IF(Centralizator!$U78=$A$1,Centralizator!B78,"")</f>
        <v/>
      </c>
      <c r="F78" s="93" t="str">
        <f>IF(Centralizator!$U78=$A$1,Centralizator!C78,"")</f>
        <v/>
      </c>
      <c r="G78" s="100" t="str">
        <f>IF(Centralizator!$U78=$A$1,Centralizator!D78,"")</f>
        <v/>
      </c>
      <c r="H78" s="100" t="str">
        <f>IF(Centralizator!$U78=$A$1,Centralizator!E78,"")</f>
        <v/>
      </c>
      <c r="I78" s="100" t="str">
        <f>IF(Centralizator!$U78=$A$1,Centralizator!F78,"")</f>
        <v/>
      </c>
      <c r="J78" s="100" t="str">
        <f>IF(Centralizator!$U78=$A$1,Centralizator!G78,"")</f>
        <v/>
      </c>
      <c r="K78" s="100" t="str">
        <f>IF(Centralizator!$U78=$A$1,Centralizator!H78,"")</f>
        <v/>
      </c>
      <c r="L78" s="100" t="str">
        <f>IF(Centralizator!$U78=$A$1,Centralizator!J78,"")</f>
        <v/>
      </c>
      <c r="M78" s="100" t="str">
        <f>IF(Centralizator!$U78=$A$1,Centralizator!K78,"")</f>
        <v/>
      </c>
      <c r="N78" s="100" t="str">
        <f>IF(Centralizator!$U78=$A$1,Centralizator!L78,"")</f>
        <v/>
      </c>
      <c r="O78" s="94" t="str">
        <f>IF(Centralizator!$U78=$A$1,Centralizator!N78,"")</f>
        <v/>
      </c>
      <c r="P78" s="94" t="str">
        <f>IF(Centralizator!$U78=$A$1,Centralizator!O78,"")</f>
        <v/>
      </c>
      <c r="Q78" s="94" t="str">
        <f>IF(Centralizator!$U78=$A$1,Centralizator!P78,"")</f>
        <v/>
      </c>
      <c r="R78" s="94" t="str">
        <f>IF(Centralizator!$U78=$A$1,Centralizator!Q78,"")</f>
        <v/>
      </c>
      <c r="S78" s="94" t="str">
        <f>IF(Centralizator!$U78=$A$1,Centralizator!R78,"")</f>
        <v/>
      </c>
      <c r="T78" s="94" t="str">
        <f>IF(Centralizator!$U78=$A$1,Centralizator!S78,"")</f>
        <v/>
      </c>
      <c r="U78" s="94" t="str">
        <f>IF(Centralizator!$U78=$A$1,Centralizator!T78,"")</f>
        <v/>
      </c>
      <c r="V78" s="94" t="str">
        <f>IF(Centralizator!$U78=$A$1,Centralizator!U78,"")</f>
        <v/>
      </c>
      <c r="W78" s="94" t="str">
        <f>IF(Centralizator!$U78=$A$1,Centralizator!V78,"")</f>
        <v/>
      </c>
      <c r="X78" s="94" t="str">
        <f>IF(Centralizator!$U78=$A$1,Centralizator!W78,"")</f>
        <v/>
      </c>
      <c r="Y78" s="94" t="str">
        <f>IF(Centralizator!$U78=$A$1,Centralizator!X78,"")</f>
        <v/>
      </c>
      <c r="Z78" s="94" t="str">
        <f>IF(Centralizator!$U78=$A$1,Centralizator!Y78,"")</f>
        <v/>
      </c>
      <c r="AA78" s="94" t="str">
        <f>IF(Centralizator!$U78=$A$1,Centralizator!Z78,"")</f>
        <v/>
      </c>
      <c r="AB78" s="94" t="str">
        <f>IF(Centralizator!$U78=$A$1,Centralizator!AA78,"")</f>
        <v/>
      </c>
      <c r="AC78" s="94" t="str">
        <f>IF(Centralizator!$U78=$A$1,Centralizator!AB78,"")</f>
        <v/>
      </c>
    </row>
    <row r="79" spans="1:29" hidden="1" x14ac:dyDescent="0.2">
      <c r="A79" s="93" t="str">
        <f t="shared" si="2"/>
        <v/>
      </c>
      <c r="B79" s="93">
        <f t="shared" si="3"/>
        <v>16</v>
      </c>
      <c r="C79" s="93">
        <v>71</v>
      </c>
      <c r="D79" s="93" t="str">
        <f>IF(Centralizator!$U79=$A$1,Centralizator!A79,"")</f>
        <v/>
      </c>
      <c r="E79" s="93" t="str">
        <f>IF(Centralizator!$U79=$A$1,Centralizator!B79,"")</f>
        <v/>
      </c>
      <c r="F79" s="93" t="str">
        <f>IF(Centralizator!$U79=$A$1,Centralizator!C79,"")</f>
        <v/>
      </c>
      <c r="G79" s="100" t="str">
        <f>IF(Centralizator!$U79=$A$1,Centralizator!D79,"")</f>
        <v/>
      </c>
      <c r="H79" s="100" t="str">
        <f>IF(Centralizator!$U79=$A$1,Centralizator!E79,"")</f>
        <v/>
      </c>
      <c r="I79" s="100" t="str">
        <f>IF(Centralizator!$U79=$A$1,Centralizator!F79,"")</f>
        <v/>
      </c>
      <c r="J79" s="100" t="str">
        <f>IF(Centralizator!$U79=$A$1,Centralizator!G79,"")</f>
        <v/>
      </c>
      <c r="K79" s="100" t="str">
        <f>IF(Centralizator!$U79=$A$1,Centralizator!H79,"")</f>
        <v/>
      </c>
      <c r="L79" s="100" t="str">
        <f>IF(Centralizator!$U79=$A$1,Centralizator!J79,"")</f>
        <v/>
      </c>
      <c r="M79" s="100" t="str">
        <f>IF(Centralizator!$U79=$A$1,Centralizator!K79,"")</f>
        <v/>
      </c>
      <c r="N79" s="100" t="str">
        <f>IF(Centralizator!$U79=$A$1,Centralizator!L79,"")</f>
        <v/>
      </c>
      <c r="O79" s="94" t="str">
        <f>IF(Centralizator!$U79=$A$1,Centralizator!N79,"")</f>
        <v/>
      </c>
      <c r="P79" s="94" t="str">
        <f>IF(Centralizator!$U79=$A$1,Centralizator!O79,"")</f>
        <v/>
      </c>
      <c r="Q79" s="94" t="str">
        <f>IF(Centralizator!$U79=$A$1,Centralizator!P79,"")</f>
        <v/>
      </c>
      <c r="R79" s="94" t="str">
        <f>IF(Centralizator!$U79=$A$1,Centralizator!Q79,"")</f>
        <v/>
      </c>
      <c r="S79" s="94" t="str">
        <f>IF(Centralizator!$U79=$A$1,Centralizator!R79,"")</f>
        <v/>
      </c>
      <c r="T79" s="94" t="str">
        <f>IF(Centralizator!$U79=$A$1,Centralizator!S79,"")</f>
        <v/>
      </c>
      <c r="U79" s="94" t="str">
        <f>IF(Centralizator!$U79=$A$1,Centralizator!T79,"")</f>
        <v/>
      </c>
      <c r="V79" s="94" t="str">
        <f>IF(Centralizator!$U79=$A$1,Centralizator!U79,"")</f>
        <v/>
      </c>
      <c r="W79" s="94" t="str">
        <f>IF(Centralizator!$U79=$A$1,Centralizator!V79,"")</f>
        <v/>
      </c>
      <c r="X79" s="94" t="str">
        <f>IF(Centralizator!$U79=$A$1,Centralizator!W79,"")</f>
        <v/>
      </c>
      <c r="Y79" s="94" t="str">
        <f>IF(Centralizator!$U79=$A$1,Centralizator!X79,"")</f>
        <v/>
      </c>
      <c r="Z79" s="94" t="str">
        <f>IF(Centralizator!$U79=$A$1,Centralizator!Y79,"")</f>
        <v/>
      </c>
      <c r="AA79" s="94" t="str">
        <f>IF(Centralizator!$U79=$A$1,Centralizator!Z79,"")</f>
        <v/>
      </c>
      <c r="AB79" s="94" t="str">
        <f>IF(Centralizator!$U79=$A$1,Centralizator!AA79,"")</f>
        <v/>
      </c>
      <c r="AC79" s="94" t="str">
        <f>IF(Centralizator!$U79=$A$1,Centralizator!AB79,"")</f>
        <v/>
      </c>
    </row>
    <row r="80" spans="1:29" hidden="1" x14ac:dyDescent="0.2">
      <c r="A80" s="93" t="str">
        <f t="shared" si="2"/>
        <v/>
      </c>
      <c r="B80" s="93">
        <f t="shared" si="3"/>
        <v>16</v>
      </c>
      <c r="C80" s="93">
        <v>72</v>
      </c>
      <c r="D80" s="93" t="str">
        <f>IF(Centralizator!$U80=$A$1,Centralizator!A80,"")</f>
        <v/>
      </c>
      <c r="E80" s="93" t="str">
        <f>IF(Centralizator!$U80=$A$1,Centralizator!B80,"")</f>
        <v/>
      </c>
      <c r="F80" s="93" t="str">
        <f>IF(Centralizator!$U80=$A$1,Centralizator!C80,"")</f>
        <v/>
      </c>
      <c r="G80" s="100" t="str">
        <f>IF(Centralizator!$U80=$A$1,Centralizator!D80,"")</f>
        <v/>
      </c>
      <c r="H80" s="100" t="str">
        <f>IF(Centralizator!$U80=$A$1,Centralizator!E80,"")</f>
        <v/>
      </c>
      <c r="I80" s="100" t="str">
        <f>IF(Centralizator!$U80=$A$1,Centralizator!F80,"")</f>
        <v/>
      </c>
      <c r="J80" s="100" t="str">
        <f>IF(Centralizator!$U80=$A$1,Centralizator!G80,"")</f>
        <v/>
      </c>
      <c r="K80" s="100" t="str">
        <f>IF(Centralizator!$U80=$A$1,Centralizator!H80,"")</f>
        <v/>
      </c>
      <c r="L80" s="100" t="str">
        <f>IF(Centralizator!$U80=$A$1,Centralizator!J80,"")</f>
        <v/>
      </c>
      <c r="M80" s="100" t="str">
        <f>IF(Centralizator!$U80=$A$1,Centralizator!K80,"")</f>
        <v/>
      </c>
      <c r="N80" s="100" t="str">
        <f>IF(Centralizator!$U80=$A$1,Centralizator!L80,"")</f>
        <v/>
      </c>
      <c r="O80" s="94" t="str">
        <f>IF(Centralizator!$U80=$A$1,Centralizator!N80,"")</f>
        <v/>
      </c>
      <c r="P80" s="94" t="str">
        <f>IF(Centralizator!$U80=$A$1,Centralizator!O80,"")</f>
        <v/>
      </c>
      <c r="Q80" s="94" t="str">
        <f>IF(Centralizator!$U80=$A$1,Centralizator!P80,"")</f>
        <v/>
      </c>
      <c r="R80" s="94" t="str">
        <f>IF(Centralizator!$U80=$A$1,Centralizator!Q80,"")</f>
        <v/>
      </c>
      <c r="S80" s="94" t="str">
        <f>IF(Centralizator!$U80=$A$1,Centralizator!R80,"")</f>
        <v/>
      </c>
      <c r="T80" s="94" t="str">
        <f>IF(Centralizator!$U80=$A$1,Centralizator!S80,"")</f>
        <v/>
      </c>
      <c r="U80" s="94" t="str">
        <f>IF(Centralizator!$U80=$A$1,Centralizator!T80,"")</f>
        <v/>
      </c>
      <c r="V80" s="94" t="str">
        <f>IF(Centralizator!$U80=$A$1,Centralizator!U80,"")</f>
        <v/>
      </c>
      <c r="W80" s="94" t="str">
        <f>IF(Centralizator!$U80=$A$1,Centralizator!V80,"")</f>
        <v/>
      </c>
      <c r="X80" s="94" t="str">
        <f>IF(Centralizator!$U80=$A$1,Centralizator!W80,"")</f>
        <v/>
      </c>
      <c r="Y80" s="94" t="str">
        <f>IF(Centralizator!$U80=$A$1,Centralizator!X80,"")</f>
        <v/>
      </c>
      <c r="Z80" s="94" t="str">
        <f>IF(Centralizator!$U80=$A$1,Centralizator!Y80,"")</f>
        <v/>
      </c>
      <c r="AA80" s="94" t="str">
        <f>IF(Centralizator!$U80=$A$1,Centralizator!Z80,"")</f>
        <v/>
      </c>
      <c r="AB80" s="94" t="str">
        <f>IF(Centralizator!$U80=$A$1,Centralizator!AA80,"")</f>
        <v/>
      </c>
      <c r="AC80" s="94" t="str">
        <f>IF(Centralizator!$U80=$A$1,Centralizator!AB80,"")</f>
        <v/>
      </c>
    </row>
    <row r="81" spans="1:29" hidden="1" x14ac:dyDescent="0.2">
      <c r="A81" s="93" t="str">
        <f t="shared" si="2"/>
        <v/>
      </c>
      <c r="B81" s="93">
        <f t="shared" si="3"/>
        <v>16</v>
      </c>
      <c r="C81" s="93">
        <v>73</v>
      </c>
      <c r="D81" s="93" t="str">
        <f>IF(Centralizator!$U81=$A$1,Centralizator!A81,"")</f>
        <v/>
      </c>
      <c r="E81" s="93" t="str">
        <f>IF(Centralizator!$U81=$A$1,Centralizator!B81,"")</f>
        <v/>
      </c>
      <c r="F81" s="93" t="str">
        <f>IF(Centralizator!$U81=$A$1,Centralizator!C81,"")</f>
        <v/>
      </c>
      <c r="G81" s="100" t="str">
        <f>IF(Centralizator!$U81=$A$1,Centralizator!D81,"")</f>
        <v/>
      </c>
      <c r="H81" s="100" t="str">
        <f>IF(Centralizator!$U81=$A$1,Centralizator!E81,"")</f>
        <v/>
      </c>
      <c r="I81" s="100" t="str">
        <f>IF(Centralizator!$U81=$A$1,Centralizator!F81,"")</f>
        <v/>
      </c>
      <c r="J81" s="100" t="str">
        <f>IF(Centralizator!$U81=$A$1,Centralizator!G81,"")</f>
        <v/>
      </c>
      <c r="K81" s="100" t="str">
        <f>IF(Centralizator!$U81=$A$1,Centralizator!H81,"")</f>
        <v/>
      </c>
      <c r="L81" s="100" t="str">
        <f>IF(Centralizator!$U81=$A$1,Centralizator!J81,"")</f>
        <v/>
      </c>
      <c r="M81" s="100" t="str">
        <f>IF(Centralizator!$U81=$A$1,Centralizator!K81,"")</f>
        <v/>
      </c>
      <c r="N81" s="100" t="str">
        <f>IF(Centralizator!$U81=$A$1,Centralizator!L81,"")</f>
        <v/>
      </c>
      <c r="O81" s="94" t="str">
        <f>IF(Centralizator!$U81=$A$1,Centralizator!N81,"")</f>
        <v/>
      </c>
      <c r="P81" s="94" t="str">
        <f>IF(Centralizator!$U81=$A$1,Centralizator!O81,"")</f>
        <v/>
      </c>
      <c r="Q81" s="94" t="str">
        <f>IF(Centralizator!$U81=$A$1,Centralizator!P81,"")</f>
        <v/>
      </c>
      <c r="R81" s="94" t="str">
        <f>IF(Centralizator!$U81=$A$1,Centralizator!Q81,"")</f>
        <v/>
      </c>
      <c r="S81" s="94" t="str">
        <f>IF(Centralizator!$U81=$A$1,Centralizator!R81,"")</f>
        <v/>
      </c>
      <c r="T81" s="94" t="str">
        <f>IF(Centralizator!$U81=$A$1,Centralizator!S81,"")</f>
        <v/>
      </c>
      <c r="U81" s="94" t="str">
        <f>IF(Centralizator!$U81=$A$1,Centralizator!T81,"")</f>
        <v/>
      </c>
      <c r="V81" s="94" t="str">
        <f>IF(Centralizator!$U81=$A$1,Centralizator!U81,"")</f>
        <v/>
      </c>
      <c r="W81" s="94" t="str">
        <f>IF(Centralizator!$U81=$A$1,Centralizator!V81,"")</f>
        <v/>
      </c>
      <c r="X81" s="94" t="str">
        <f>IF(Centralizator!$U81=$A$1,Centralizator!W81,"")</f>
        <v/>
      </c>
      <c r="Y81" s="94" t="str">
        <f>IF(Centralizator!$U81=$A$1,Centralizator!X81,"")</f>
        <v/>
      </c>
      <c r="Z81" s="94" t="str">
        <f>IF(Centralizator!$U81=$A$1,Centralizator!Y81,"")</f>
        <v/>
      </c>
      <c r="AA81" s="94" t="str">
        <f>IF(Centralizator!$U81=$A$1,Centralizator!Z81,"")</f>
        <v/>
      </c>
      <c r="AB81" s="94" t="str">
        <f>IF(Centralizator!$U81=$A$1,Centralizator!AA81,"")</f>
        <v/>
      </c>
      <c r="AC81" s="94" t="str">
        <f>IF(Centralizator!$U81=$A$1,Centralizator!AB81,"")</f>
        <v/>
      </c>
    </row>
    <row r="82" spans="1:29" hidden="1" x14ac:dyDescent="0.2">
      <c r="A82" s="93" t="str">
        <f t="shared" si="2"/>
        <v/>
      </c>
      <c r="B82" s="93">
        <f t="shared" si="3"/>
        <v>16</v>
      </c>
      <c r="C82" s="93">
        <v>74</v>
      </c>
      <c r="D82" s="93" t="str">
        <f>IF(Centralizator!$U82=$A$1,Centralizator!A82,"")</f>
        <v/>
      </c>
      <c r="E82" s="93" t="str">
        <f>IF(Centralizator!$U82=$A$1,Centralizator!B82,"")</f>
        <v/>
      </c>
      <c r="F82" s="93" t="str">
        <f>IF(Centralizator!$U82=$A$1,Centralizator!C82,"")</f>
        <v/>
      </c>
      <c r="G82" s="100" t="str">
        <f>IF(Centralizator!$U82=$A$1,Centralizator!D82,"")</f>
        <v/>
      </c>
      <c r="H82" s="100" t="str">
        <f>IF(Centralizator!$U82=$A$1,Centralizator!E82,"")</f>
        <v/>
      </c>
      <c r="I82" s="100" t="str">
        <f>IF(Centralizator!$U82=$A$1,Centralizator!F82,"")</f>
        <v/>
      </c>
      <c r="J82" s="100" t="str">
        <f>IF(Centralizator!$U82=$A$1,Centralizator!G82,"")</f>
        <v/>
      </c>
      <c r="K82" s="100" t="str">
        <f>IF(Centralizator!$U82=$A$1,Centralizator!H82,"")</f>
        <v/>
      </c>
      <c r="L82" s="100" t="str">
        <f>IF(Centralizator!$U82=$A$1,Centralizator!J82,"")</f>
        <v/>
      </c>
      <c r="M82" s="100" t="str">
        <f>IF(Centralizator!$U82=$A$1,Centralizator!K82,"")</f>
        <v/>
      </c>
      <c r="N82" s="100" t="str">
        <f>IF(Centralizator!$U82=$A$1,Centralizator!L82,"")</f>
        <v/>
      </c>
      <c r="O82" s="94" t="str">
        <f>IF(Centralizator!$U82=$A$1,Centralizator!N82,"")</f>
        <v/>
      </c>
      <c r="P82" s="94" t="str">
        <f>IF(Centralizator!$U82=$A$1,Centralizator!O82,"")</f>
        <v/>
      </c>
      <c r="Q82" s="94" t="str">
        <f>IF(Centralizator!$U82=$A$1,Centralizator!P82,"")</f>
        <v/>
      </c>
      <c r="R82" s="94" t="str">
        <f>IF(Centralizator!$U82=$A$1,Centralizator!Q82,"")</f>
        <v/>
      </c>
      <c r="S82" s="94" t="str">
        <f>IF(Centralizator!$U82=$A$1,Centralizator!R82,"")</f>
        <v/>
      </c>
      <c r="T82" s="94" t="str">
        <f>IF(Centralizator!$U82=$A$1,Centralizator!S82,"")</f>
        <v/>
      </c>
      <c r="U82" s="94" t="str">
        <f>IF(Centralizator!$U82=$A$1,Centralizator!T82,"")</f>
        <v/>
      </c>
      <c r="V82" s="94" t="str">
        <f>IF(Centralizator!$U82=$A$1,Centralizator!U82,"")</f>
        <v/>
      </c>
      <c r="W82" s="94" t="str">
        <f>IF(Centralizator!$U82=$A$1,Centralizator!V82,"")</f>
        <v/>
      </c>
      <c r="X82" s="94" t="str">
        <f>IF(Centralizator!$U82=$A$1,Centralizator!W82,"")</f>
        <v/>
      </c>
      <c r="Y82" s="94" t="str">
        <f>IF(Centralizator!$U82=$A$1,Centralizator!X82,"")</f>
        <v/>
      </c>
      <c r="Z82" s="94" t="str">
        <f>IF(Centralizator!$U82=$A$1,Centralizator!Y82,"")</f>
        <v/>
      </c>
      <c r="AA82" s="94" t="str">
        <f>IF(Centralizator!$U82=$A$1,Centralizator!Z82,"")</f>
        <v/>
      </c>
      <c r="AB82" s="94" t="str">
        <f>IF(Centralizator!$U82=$A$1,Centralizator!AA82,"")</f>
        <v/>
      </c>
      <c r="AC82" s="94" t="str">
        <f>IF(Centralizator!$U82=$A$1,Centralizator!AB82,"")</f>
        <v/>
      </c>
    </row>
    <row r="83" spans="1:29" hidden="1" x14ac:dyDescent="0.2">
      <c r="A83" s="93" t="str">
        <f t="shared" si="2"/>
        <v/>
      </c>
      <c r="B83" s="93">
        <f t="shared" si="3"/>
        <v>16</v>
      </c>
      <c r="C83" s="93">
        <v>75</v>
      </c>
      <c r="D83" s="93" t="str">
        <f>IF(Centralizator!$U83=$A$1,Centralizator!A83,"")</f>
        <v/>
      </c>
      <c r="E83" s="93" t="str">
        <f>IF(Centralizator!$U83=$A$1,Centralizator!B83,"")</f>
        <v/>
      </c>
      <c r="F83" s="93" t="str">
        <f>IF(Centralizator!$U83=$A$1,Centralizator!C83,"")</f>
        <v/>
      </c>
      <c r="G83" s="100" t="str">
        <f>IF(Centralizator!$U83=$A$1,Centralizator!D83,"")</f>
        <v/>
      </c>
      <c r="H83" s="100" t="str">
        <f>IF(Centralizator!$U83=$A$1,Centralizator!E83,"")</f>
        <v/>
      </c>
      <c r="I83" s="100" t="str">
        <f>IF(Centralizator!$U83=$A$1,Centralizator!F83,"")</f>
        <v/>
      </c>
      <c r="J83" s="100" t="str">
        <f>IF(Centralizator!$U83=$A$1,Centralizator!G83,"")</f>
        <v/>
      </c>
      <c r="K83" s="100" t="str">
        <f>IF(Centralizator!$U83=$A$1,Centralizator!H83,"")</f>
        <v/>
      </c>
      <c r="L83" s="100" t="str">
        <f>IF(Centralizator!$U83=$A$1,Centralizator!J83,"")</f>
        <v/>
      </c>
      <c r="M83" s="100" t="str">
        <f>IF(Centralizator!$U83=$A$1,Centralizator!K83,"")</f>
        <v/>
      </c>
      <c r="N83" s="100" t="str">
        <f>IF(Centralizator!$U83=$A$1,Centralizator!L83,"")</f>
        <v/>
      </c>
      <c r="O83" s="94" t="str">
        <f>IF(Centralizator!$U83=$A$1,Centralizator!N83,"")</f>
        <v/>
      </c>
      <c r="P83" s="94" t="str">
        <f>IF(Centralizator!$U83=$A$1,Centralizator!O83,"")</f>
        <v/>
      </c>
      <c r="Q83" s="94" t="str">
        <f>IF(Centralizator!$U83=$A$1,Centralizator!P83,"")</f>
        <v/>
      </c>
      <c r="R83" s="94" t="str">
        <f>IF(Centralizator!$U83=$A$1,Centralizator!Q83,"")</f>
        <v/>
      </c>
      <c r="S83" s="94" t="str">
        <f>IF(Centralizator!$U83=$A$1,Centralizator!R83,"")</f>
        <v/>
      </c>
      <c r="T83" s="94" t="str">
        <f>IF(Centralizator!$U83=$A$1,Centralizator!S83,"")</f>
        <v/>
      </c>
      <c r="U83" s="94" t="str">
        <f>IF(Centralizator!$U83=$A$1,Centralizator!T83,"")</f>
        <v/>
      </c>
      <c r="V83" s="94" t="str">
        <f>IF(Centralizator!$U83=$A$1,Centralizator!U83,"")</f>
        <v/>
      </c>
      <c r="W83" s="94" t="str">
        <f>IF(Centralizator!$U83=$A$1,Centralizator!V83,"")</f>
        <v/>
      </c>
      <c r="X83" s="94" t="str">
        <f>IF(Centralizator!$U83=$A$1,Centralizator!W83,"")</f>
        <v/>
      </c>
      <c r="Y83" s="94" t="str">
        <f>IF(Centralizator!$U83=$A$1,Centralizator!X83,"")</f>
        <v/>
      </c>
      <c r="Z83" s="94" t="str">
        <f>IF(Centralizator!$U83=$A$1,Centralizator!Y83,"")</f>
        <v/>
      </c>
      <c r="AA83" s="94" t="str">
        <f>IF(Centralizator!$U83=$A$1,Centralizator!Z83,"")</f>
        <v/>
      </c>
      <c r="AB83" s="94" t="str">
        <f>IF(Centralizator!$U83=$A$1,Centralizator!AA83,"")</f>
        <v/>
      </c>
      <c r="AC83" s="94" t="str">
        <f>IF(Centralizator!$U83=$A$1,Centralizator!AB83,"")</f>
        <v/>
      </c>
    </row>
    <row r="84" spans="1:29" hidden="1" x14ac:dyDescent="0.2">
      <c r="A84" s="93" t="str">
        <f t="shared" si="2"/>
        <v/>
      </c>
      <c r="B84" s="93">
        <f t="shared" si="3"/>
        <v>16</v>
      </c>
      <c r="C84" s="93">
        <v>76</v>
      </c>
      <c r="D84" s="93" t="str">
        <f>IF(Centralizator!$U84=$A$1,Centralizator!A84,"")</f>
        <v/>
      </c>
      <c r="E84" s="93" t="str">
        <f>IF(Centralizator!$U84=$A$1,Centralizator!B84,"")</f>
        <v/>
      </c>
      <c r="F84" s="93" t="str">
        <f>IF(Centralizator!$U84=$A$1,Centralizator!C84,"")</f>
        <v/>
      </c>
      <c r="G84" s="100" t="str">
        <f>IF(Centralizator!$U84=$A$1,Centralizator!D84,"")</f>
        <v/>
      </c>
      <c r="H84" s="100" t="str">
        <f>IF(Centralizator!$U84=$A$1,Centralizator!E84,"")</f>
        <v/>
      </c>
      <c r="I84" s="100" t="str">
        <f>IF(Centralizator!$U84=$A$1,Centralizator!F84,"")</f>
        <v/>
      </c>
      <c r="J84" s="100" t="str">
        <f>IF(Centralizator!$U84=$A$1,Centralizator!G84,"")</f>
        <v/>
      </c>
      <c r="K84" s="100" t="str">
        <f>IF(Centralizator!$U84=$A$1,Centralizator!H84,"")</f>
        <v/>
      </c>
      <c r="L84" s="100" t="str">
        <f>IF(Centralizator!$U84=$A$1,Centralizator!J84,"")</f>
        <v/>
      </c>
      <c r="M84" s="100" t="str">
        <f>IF(Centralizator!$U84=$A$1,Centralizator!K84,"")</f>
        <v/>
      </c>
      <c r="N84" s="100" t="str">
        <f>IF(Centralizator!$U84=$A$1,Centralizator!L84,"")</f>
        <v/>
      </c>
      <c r="O84" s="94" t="str">
        <f>IF(Centralizator!$U84=$A$1,Centralizator!N84,"")</f>
        <v/>
      </c>
      <c r="P84" s="94" t="str">
        <f>IF(Centralizator!$U84=$A$1,Centralizator!O84,"")</f>
        <v/>
      </c>
      <c r="Q84" s="94" t="str">
        <f>IF(Centralizator!$U84=$A$1,Centralizator!P84,"")</f>
        <v/>
      </c>
      <c r="R84" s="94" t="str">
        <f>IF(Centralizator!$U84=$A$1,Centralizator!Q84,"")</f>
        <v/>
      </c>
      <c r="S84" s="94" t="str">
        <f>IF(Centralizator!$U84=$A$1,Centralizator!R84,"")</f>
        <v/>
      </c>
      <c r="T84" s="94" t="str">
        <f>IF(Centralizator!$U84=$A$1,Centralizator!S84,"")</f>
        <v/>
      </c>
      <c r="U84" s="94" t="str">
        <f>IF(Centralizator!$U84=$A$1,Centralizator!T84,"")</f>
        <v/>
      </c>
      <c r="V84" s="94" t="str">
        <f>IF(Centralizator!$U84=$A$1,Centralizator!U84,"")</f>
        <v/>
      </c>
      <c r="W84" s="94" t="str">
        <f>IF(Centralizator!$U84=$A$1,Centralizator!V84,"")</f>
        <v/>
      </c>
      <c r="X84" s="94" t="str">
        <f>IF(Centralizator!$U84=$A$1,Centralizator!W84,"")</f>
        <v/>
      </c>
      <c r="Y84" s="94" t="str">
        <f>IF(Centralizator!$U84=$A$1,Centralizator!X84,"")</f>
        <v/>
      </c>
      <c r="Z84" s="94" t="str">
        <f>IF(Centralizator!$U84=$A$1,Centralizator!Y84,"")</f>
        <v/>
      </c>
      <c r="AA84" s="94" t="str">
        <f>IF(Centralizator!$U84=$A$1,Centralizator!Z84,"")</f>
        <v/>
      </c>
      <c r="AB84" s="94" t="str">
        <f>IF(Centralizator!$U84=$A$1,Centralizator!AA84,"")</f>
        <v/>
      </c>
      <c r="AC84" s="94" t="str">
        <f>IF(Centralizator!$U84=$A$1,Centralizator!AB84,"")</f>
        <v/>
      </c>
    </row>
    <row r="85" spans="1:29" hidden="1" x14ac:dyDescent="0.2">
      <c r="A85" s="93" t="str">
        <f t="shared" si="2"/>
        <v/>
      </c>
      <c r="B85" s="93">
        <f t="shared" si="3"/>
        <v>16</v>
      </c>
      <c r="C85" s="93">
        <v>77</v>
      </c>
      <c r="D85" s="93" t="str">
        <f>IF(Centralizator!$U85=$A$1,Centralizator!A85,"")</f>
        <v/>
      </c>
      <c r="E85" s="93" t="str">
        <f>IF(Centralizator!$U85=$A$1,Centralizator!B85,"")</f>
        <v/>
      </c>
      <c r="F85" s="93" t="str">
        <f>IF(Centralizator!$U85=$A$1,Centralizator!C85,"")</f>
        <v/>
      </c>
      <c r="G85" s="100" t="str">
        <f>IF(Centralizator!$U85=$A$1,Centralizator!D85,"")</f>
        <v/>
      </c>
      <c r="H85" s="100" t="str">
        <f>IF(Centralizator!$U85=$A$1,Centralizator!E85,"")</f>
        <v/>
      </c>
      <c r="I85" s="100" t="str">
        <f>IF(Centralizator!$U85=$A$1,Centralizator!F85,"")</f>
        <v/>
      </c>
      <c r="J85" s="100" t="str">
        <f>IF(Centralizator!$U85=$A$1,Centralizator!G85,"")</f>
        <v/>
      </c>
      <c r="K85" s="100" t="str">
        <f>IF(Centralizator!$U85=$A$1,Centralizator!H85,"")</f>
        <v/>
      </c>
      <c r="L85" s="100" t="str">
        <f>IF(Centralizator!$U85=$A$1,Centralizator!J85,"")</f>
        <v/>
      </c>
      <c r="M85" s="100" t="str">
        <f>IF(Centralizator!$U85=$A$1,Centralizator!K85,"")</f>
        <v/>
      </c>
      <c r="N85" s="100" t="str">
        <f>IF(Centralizator!$U85=$A$1,Centralizator!L85,"")</f>
        <v/>
      </c>
      <c r="O85" s="94" t="str">
        <f>IF(Centralizator!$U85=$A$1,Centralizator!N85,"")</f>
        <v/>
      </c>
      <c r="P85" s="94" t="str">
        <f>IF(Centralizator!$U85=$A$1,Centralizator!O85,"")</f>
        <v/>
      </c>
      <c r="Q85" s="94" t="str">
        <f>IF(Centralizator!$U85=$A$1,Centralizator!P85,"")</f>
        <v/>
      </c>
      <c r="R85" s="94" t="str">
        <f>IF(Centralizator!$U85=$A$1,Centralizator!Q85,"")</f>
        <v/>
      </c>
      <c r="S85" s="94" t="str">
        <f>IF(Centralizator!$U85=$A$1,Centralizator!R85,"")</f>
        <v/>
      </c>
      <c r="T85" s="94" t="str">
        <f>IF(Centralizator!$U85=$A$1,Centralizator!S85,"")</f>
        <v/>
      </c>
      <c r="U85" s="94" t="str">
        <f>IF(Centralizator!$U85=$A$1,Centralizator!T85,"")</f>
        <v/>
      </c>
      <c r="V85" s="94" t="str">
        <f>IF(Centralizator!$U85=$A$1,Centralizator!U85,"")</f>
        <v/>
      </c>
      <c r="W85" s="94" t="str">
        <f>IF(Centralizator!$U85=$A$1,Centralizator!V85,"")</f>
        <v/>
      </c>
      <c r="X85" s="94" t="str">
        <f>IF(Centralizator!$U85=$A$1,Centralizator!W85,"")</f>
        <v/>
      </c>
      <c r="Y85" s="94" t="str">
        <f>IF(Centralizator!$U85=$A$1,Centralizator!X85,"")</f>
        <v/>
      </c>
      <c r="Z85" s="94" t="str">
        <f>IF(Centralizator!$U85=$A$1,Centralizator!Y85,"")</f>
        <v/>
      </c>
      <c r="AA85" s="94" t="str">
        <f>IF(Centralizator!$U85=$A$1,Centralizator!Z85,"")</f>
        <v/>
      </c>
      <c r="AB85" s="94" t="str">
        <f>IF(Centralizator!$U85=$A$1,Centralizator!AA85,"")</f>
        <v/>
      </c>
      <c r="AC85" s="94" t="str">
        <f>IF(Centralizator!$U85=$A$1,Centralizator!AB85,"")</f>
        <v/>
      </c>
    </row>
    <row r="86" spans="1:29" hidden="1" x14ac:dyDescent="0.2">
      <c r="A86" s="93" t="str">
        <f t="shared" si="2"/>
        <v/>
      </c>
      <c r="B86" s="93">
        <f t="shared" si="3"/>
        <v>16</v>
      </c>
      <c r="C86" s="93">
        <v>78</v>
      </c>
      <c r="D86" s="93" t="str">
        <f>IF(Centralizator!$U86=$A$1,Centralizator!A86,"")</f>
        <v/>
      </c>
      <c r="E86" s="93" t="str">
        <f>IF(Centralizator!$U86=$A$1,Centralizator!B86,"")</f>
        <v/>
      </c>
      <c r="F86" s="93" t="str">
        <f>IF(Centralizator!$U86=$A$1,Centralizator!C86,"")</f>
        <v/>
      </c>
      <c r="G86" s="100" t="str">
        <f>IF(Centralizator!$U86=$A$1,Centralizator!D86,"")</f>
        <v/>
      </c>
      <c r="H86" s="100" t="str">
        <f>IF(Centralizator!$U86=$A$1,Centralizator!E86,"")</f>
        <v/>
      </c>
      <c r="I86" s="100" t="str">
        <f>IF(Centralizator!$U86=$A$1,Centralizator!F86,"")</f>
        <v/>
      </c>
      <c r="J86" s="100" t="str">
        <f>IF(Centralizator!$U86=$A$1,Centralizator!G86,"")</f>
        <v/>
      </c>
      <c r="K86" s="100" t="str">
        <f>IF(Centralizator!$U86=$A$1,Centralizator!H86,"")</f>
        <v/>
      </c>
      <c r="L86" s="100" t="str">
        <f>IF(Centralizator!$U86=$A$1,Centralizator!J86,"")</f>
        <v/>
      </c>
      <c r="M86" s="100" t="str">
        <f>IF(Centralizator!$U86=$A$1,Centralizator!K86,"")</f>
        <v/>
      </c>
      <c r="N86" s="100" t="str">
        <f>IF(Centralizator!$U86=$A$1,Centralizator!L86,"")</f>
        <v/>
      </c>
      <c r="O86" s="94" t="str">
        <f>IF(Centralizator!$U86=$A$1,Centralizator!N86,"")</f>
        <v/>
      </c>
      <c r="P86" s="94" t="str">
        <f>IF(Centralizator!$U86=$A$1,Centralizator!O86,"")</f>
        <v/>
      </c>
      <c r="Q86" s="94" t="str">
        <f>IF(Centralizator!$U86=$A$1,Centralizator!P86,"")</f>
        <v/>
      </c>
      <c r="R86" s="94" t="str">
        <f>IF(Centralizator!$U86=$A$1,Centralizator!Q86,"")</f>
        <v/>
      </c>
      <c r="S86" s="94" t="str">
        <f>IF(Centralizator!$U86=$A$1,Centralizator!R86,"")</f>
        <v/>
      </c>
      <c r="T86" s="94" t="str">
        <f>IF(Centralizator!$U86=$A$1,Centralizator!S86,"")</f>
        <v/>
      </c>
      <c r="U86" s="94" t="str">
        <f>IF(Centralizator!$U86=$A$1,Centralizator!T86,"")</f>
        <v/>
      </c>
      <c r="V86" s="94" t="str">
        <f>IF(Centralizator!$U86=$A$1,Centralizator!U86,"")</f>
        <v/>
      </c>
      <c r="W86" s="94" t="str">
        <f>IF(Centralizator!$U86=$A$1,Centralizator!V86,"")</f>
        <v/>
      </c>
      <c r="X86" s="94" t="str">
        <f>IF(Centralizator!$U86=$A$1,Centralizator!W86,"")</f>
        <v/>
      </c>
      <c r="Y86" s="94" t="str">
        <f>IF(Centralizator!$U86=$A$1,Centralizator!X86,"")</f>
        <v/>
      </c>
      <c r="Z86" s="94" t="str">
        <f>IF(Centralizator!$U86=$A$1,Centralizator!Y86,"")</f>
        <v/>
      </c>
      <c r="AA86" s="94" t="str">
        <f>IF(Centralizator!$U86=$A$1,Centralizator!Z86,"")</f>
        <v/>
      </c>
      <c r="AB86" s="94" t="str">
        <f>IF(Centralizator!$U86=$A$1,Centralizator!AA86,"")</f>
        <v/>
      </c>
      <c r="AC86" s="94" t="str">
        <f>IF(Centralizator!$U86=$A$1,Centralizator!AB86,"")</f>
        <v/>
      </c>
    </row>
    <row r="87" spans="1:29" hidden="1" x14ac:dyDescent="0.2">
      <c r="A87" s="93" t="str">
        <f t="shared" si="2"/>
        <v/>
      </c>
      <c r="B87" s="93">
        <f t="shared" si="3"/>
        <v>16</v>
      </c>
      <c r="C87" s="93">
        <v>79</v>
      </c>
      <c r="D87" s="93" t="str">
        <f>IF(Centralizator!$U87=$A$1,Centralizator!A87,"")</f>
        <v/>
      </c>
      <c r="E87" s="93" t="str">
        <f>IF(Centralizator!$U87=$A$1,Centralizator!B87,"")</f>
        <v/>
      </c>
      <c r="F87" s="93" t="str">
        <f>IF(Centralizator!$U87=$A$1,Centralizator!C87,"")</f>
        <v/>
      </c>
      <c r="G87" s="100" t="str">
        <f>IF(Centralizator!$U87=$A$1,Centralizator!D87,"")</f>
        <v/>
      </c>
      <c r="H87" s="100" t="str">
        <f>IF(Centralizator!$U87=$A$1,Centralizator!E87,"")</f>
        <v/>
      </c>
      <c r="I87" s="100" t="str">
        <f>IF(Centralizator!$U87=$A$1,Centralizator!F87,"")</f>
        <v/>
      </c>
      <c r="J87" s="100" t="str">
        <f>IF(Centralizator!$U87=$A$1,Centralizator!G87,"")</f>
        <v/>
      </c>
      <c r="K87" s="100" t="str">
        <f>IF(Centralizator!$U87=$A$1,Centralizator!H87,"")</f>
        <v/>
      </c>
      <c r="L87" s="100" t="str">
        <f>IF(Centralizator!$U87=$A$1,Centralizator!J87,"")</f>
        <v/>
      </c>
      <c r="M87" s="100" t="str">
        <f>IF(Centralizator!$U87=$A$1,Centralizator!K87,"")</f>
        <v/>
      </c>
      <c r="N87" s="100" t="str">
        <f>IF(Centralizator!$U87=$A$1,Centralizator!L87,"")</f>
        <v/>
      </c>
      <c r="O87" s="94" t="str">
        <f>IF(Centralizator!$U87=$A$1,Centralizator!N87,"")</f>
        <v/>
      </c>
      <c r="P87" s="94" t="str">
        <f>IF(Centralizator!$U87=$A$1,Centralizator!O87,"")</f>
        <v/>
      </c>
      <c r="Q87" s="94" t="str">
        <f>IF(Centralizator!$U87=$A$1,Centralizator!P87,"")</f>
        <v/>
      </c>
      <c r="R87" s="94" t="str">
        <f>IF(Centralizator!$U87=$A$1,Centralizator!Q87,"")</f>
        <v/>
      </c>
      <c r="S87" s="94" t="str">
        <f>IF(Centralizator!$U87=$A$1,Centralizator!R87,"")</f>
        <v/>
      </c>
      <c r="T87" s="94" t="str">
        <f>IF(Centralizator!$U87=$A$1,Centralizator!S87,"")</f>
        <v/>
      </c>
      <c r="U87" s="94" t="str">
        <f>IF(Centralizator!$U87=$A$1,Centralizator!T87,"")</f>
        <v/>
      </c>
      <c r="V87" s="94" t="str">
        <f>IF(Centralizator!$U87=$A$1,Centralizator!U87,"")</f>
        <v/>
      </c>
      <c r="W87" s="94" t="str">
        <f>IF(Centralizator!$U87=$A$1,Centralizator!V87,"")</f>
        <v/>
      </c>
      <c r="X87" s="94" t="str">
        <f>IF(Centralizator!$U87=$A$1,Centralizator!W87,"")</f>
        <v/>
      </c>
      <c r="Y87" s="94" t="str">
        <f>IF(Centralizator!$U87=$A$1,Centralizator!X87,"")</f>
        <v/>
      </c>
      <c r="Z87" s="94" t="str">
        <f>IF(Centralizator!$U87=$A$1,Centralizator!Y87,"")</f>
        <v/>
      </c>
      <c r="AA87" s="94" t="str">
        <f>IF(Centralizator!$U87=$A$1,Centralizator!Z87,"")</f>
        <v/>
      </c>
      <c r="AB87" s="94" t="str">
        <f>IF(Centralizator!$U87=$A$1,Centralizator!AA87,"")</f>
        <v/>
      </c>
      <c r="AC87" s="94" t="str">
        <f>IF(Centralizator!$U87=$A$1,Centralizator!AB87,"")</f>
        <v/>
      </c>
    </row>
    <row r="88" spans="1:29" hidden="1" x14ac:dyDescent="0.2">
      <c r="A88" s="93" t="str">
        <f t="shared" si="2"/>
        <v/>
      </c>
      <c r="B88" s="93">
        <f t="shared" si="3"/>
        <v>16</v>
      </c>
      <c r="C88" s="93">
        <v>80</v>
      </c>
      <c r="D88" s="93" t="str">
        <f>IF(Centralizator!$U88=$A$1,Centralizator!A88,"")</f>
        <v/>
      </c>
      <c r="E88" s="93" t="str">
        <f>IF(Centralizator!$U88=$A$1,Centralizator!B88,"")</f>
        <v/>
      </c>
      <c r="F88" s="93" t="str">
        <f>IF(Centralizator!$U88=$A$1,Centralizator!C88,"")</f>
        <v/>
      </c>
      <c r="G88" s="100" t="str">
        <f>IF(Centralizator!$U88=$A$1,Centralizator!D88,"")</f>
        <v/>
      </c>
      <c r="H88" s="100" t="str">
        <f>IF(Centralizator!$U88=$A$1,Centralizator!E88,"")</f>
        <v/>
      </c>
      <c r="I88" s="100" t="str">
        <f>IF(Centralizator!$U88=$A$1,Centralizator!F88,"")</f>
        <v/>
      </c>
      <c r="J88" s="100" t="str">
        <f>IF(Centralizator!$U88=$A$1,Centralizator!G88,"")</f>
        <v/>
      </c>
      <c r="K88" s="100" t="str">
        <f>IF(Centralizator!$U88=$A$1,Centralizator!H88,"")</f>
        <v/>
      </c>
      <c r="L88" s="100" t="str">
        <f>IF(Centralizator!$U88=$A$1,Centralizator!J88,"")</f>
        <v/>
      </c>
      <c r="M88" s="100" t="str">
        <f>IF(Centralizator!$U88=$A$1,Centralizator!K88,"")</f>
        <v/>
      </c>
      <c r="N88" s="100" t="str">
        <f>IF(Centralizator!$U88=$A$1,Centralizator!L88,"")</f>
        <v/>
      </c>
      <c r="O88" s="94" t="str">
        <f>IF(Centralizator!$U88=$A$1,Centralizator!N88,"")</f>
        <v/>
      </c>
      <c r="P88" s="94" t="str">
        <f>IF(Centralizator!$U88=$A$1,Centralizator!O88,"")</f>
        <v/>
      </c>
      <c r="Q88" s="94" t="str">
        <f>IF(Centralizator!$U88=$A$1,Centralizator!P88,"")</f>
        <v/>
      </c>
      <c r="R88" s="94" t="str">
        <f>IF(Centralizator!$U88=$A$1,Centralizator!Q88,"")</f>
        <v/>
      </c>
      <c r="S88" s="94" t="str">
        <f>IF(Centralizator!$U88=$A$1,Centralizator!R88,"")</f>
        <v/>
      </c>
      <c r="T88" s="94" t="str">
        <f>IF(Centralizator!$U88=$A$1,Centralizator!S88,"")</f>
        <v/>
      </c>
      <c r="U88" s="94" t="str">
        <f>IF(Centralizator!$U88=$A$1,Centralizator!T88,"")</f>
        <v/>
      </c>
      <c r="V88" s="94" t="str">
        <f>IF(Centralizator!$U88=$A$1,Centralizator!U88,"")</f>
        <v/>
      </c>
      <c r="W88" s="94" t="str">
        <f>IF(Centralizator!$U88=$A$1,Centralizator!V88,"")</f>
        <v/>
      </c>
      <c r="X88" s="94" t="str">
        <f>IF(Centralizator!$U88=$A$1,Centralizator!W88,"")</f>
        <v/>
      </c>
      <c r="Y88" s="94" t="str">
        <f>IF(Centralizator!$U88=$A$1,Centralizator!X88,"")</f>
        <v/>
      </c>
      <c r="Z88" s="94" t="str">
        <f>IF(Centralizator!$U88=$A$1,Centralizator!Y88,"")</f>
        <v/>
      </c>
      <c r="AA88" s="94" t="str">
        <f>IF(Centralizator!$U88=$A$1,Centralizator!Z88,"")</f>
        <v/>
      </c>
      <c r="AB88" s="94" t="str">
        <f>IF(Centralizator!$U88=$A$1,Centralizator!AA88,"")</f>
        <v/>
      </c>
      <c r="AC88" s="94" t="str">
        <f>IF(Centralizator!$U88=$A$1,Centralizator!AB88,"")</f>
        <v/>
      </c>
    </row>
    <row r="89" spans="1:29" hidden="1" x14ac:dyDescent="0.2">
      <c r="A89" s="93" t="str">
        <f t="shared" si="2"/>
        <v/>
      </c>
      <c r="B89" s="93">
        <f t="shared" si="3"/>
        <v>16</v>
      </c>
      <c r="C89" s="93">
        <v>81</v>
      </c>
      <c r="D89" s="93" t="str">
        <f>IF(Centralizator!$U89=$A$1,Centralizator!A89,"")</f>
        <v/>
      </c>
      <c r="E89" s="93" t="str">
        <f>IF(Centralizator!$U89=$A$1,Centralizator!B89,"")</f>
        <v/>
      </c>
      <c r="F89" s="93" t="str">
        <f>IF(Centralizator!$U89=$A$1,Centralizator!C89,"")</f>
        <v/>
      </c>
      <c r="G89" s="100" t="str">
        <f>IF(Centralizator!$U89=$A$1,Centralizator!D89,"")</f>
        <v/>
      </c>
      <c r="H89" s="100" t="str">
        <f>IF(Centralizator!$U89=$A$1,Centralizator!E89,"")</f>
        <v/>
      </c>
      <c r="I89" s="100" t="str">
        <f>IF(Centralizator!$U89=$A$1,Centralizator!F89,"")</f>
        <v/>
      </c>
      <c r="J89" s="100" t="str">
        <f>IF(Centralizator!$U89=$A$1,Centralizator!G89,"")</f>
        <v/>
      </c>
      <c r="K89" s="100" t="str">
        <f>IF(Centralizator!$U89=$A$1,Centralizator!H89,"")</f>
        <v/>
      </c>
      <c r="L89" s="100" t="str">
        <f>IF(Centralizator!$U89=$A$1,Centralizator!J89,"")</f>
        <v/>
      </c>
      <c r="M89" s="100" t="str">
        <f>IF(Centralizator!$U89=$A$1,Centralizator!K89,"")</f>
        <v/>
      </c>
      <c r="N89" s="100" t="str">
        <f>IF(Centralizator!$U89=$A$1,Centralizator!L89,"")</f>
        <v/>
      </c>
      <c r="O89" s="94" t="str">
        <f>IF(Centralizator!$U89=$A$1,Centralizator!N89,"")</f>
        <v/>
      </c>
      <c r="P89" s="94" t="str">
        <f>IF(Centralizator!$U89=$A$1,Centralizator!O89,"")</f>
        <v/>
      </c>
      <c r="Q89" s="94" t="str">
        <f>IF(Centralizator!$U89=$A$1,Centralizator!P89,"")</f>
        <v/>
      </c>
      <c r="R89" s="94" t="str">
        <f>IF(Centralizator!$U89=$A$1,Centralizator!Q89,"")</f>
        <v/>
      </c>
      <c r="S89" s="94" t="str">
        <f>IF(Centralizator!$U89=$A$1,Centralizator!R89,"")</f>
        <v/>
      </c>
      <c r="T89" s="94" t="str">
        <f>IF(Centralizator!$U89=$A$1,Centralizator!S89,"")</f>
        <v/>
      </c>
      <c r="U89" s="94" t="str">
        <f>IF(Centralizator!$U89=$A$1,Centralizator!T89,"")</f>
        <v/>
      </c>
      <c r="V89" s="94" t="str">
        <f>IF(Centralizator!$U89=$A$1,Centralizator!U89,"")</f>
        <v/>
      </c>
      <c r="W89" s="94" t="str">
        <f>IF(Centralizator!$U89=$A$1,Centralizator!V89,"")</f>
        <v/>
      </c>
      <c r="X89" s="94" t="str">
        <f>IF(Centralizator!$U89=$A$1,Centralizator!W89,"")</f>
        <v/>
      </c>
      <c r="Y89" s="94" t="str">
        <f>IF(Centralizator!$U89=$A$1,Centralizator!X89,"")</f>
        <v/>
      </c>
      <c r="Z89" s="94" t="str">
        <f>IF(Centralizator!$U89=$A$1,Centralizator!Y89,"")</f>
        <v/>
      </c>
      <c r="AA89" s="94" t="str">
        <f>IF(Centralizator!$U89=$A$1,Centralizator!Z89,"")</f>
        <v/>
      </c>
      <c r="AB89" s="94" t="str">
        <f>IF(Centralizator!$U89=$A$1,Centralizator!AA89,"")</f>
        <v/>
      </c>
      <c r="AC89" s="94" t="str">
        <f>IF(Centralizator!$U89=$A$1,Centralizator!AB89,"")</f>
        <v/>
      </c>
    </row>
    <row r="90" spans="1:29" hidden="1" x14ac:dyDescent="0.2">
      <c r="A90" s="93" t="str">
        <f t="shared" si="2"/>
        <v/>
      </c>
      <c r="B90" s="93">
        <f t="shared" si="3"/>
        <v>16</v>
      </c>
      <c r="C90" s="93">
        <v>82</v>
      </c>
      <c r="D90" s="93" t="str">
        <f>IF(Centralizator!$U90=$A$1,Centralizator!A90,"")</f>
        <v/>
      </c>
      <c r="E90" s="93" t="str">
        <f>IF(Centralizator!$U90=$A$1,Centralizator!B90,"")</f>
        <v/>
      </c>
      <c r="F90" s="93" t="str">
        <f>IF(Centralizator!$U90=$A$1,Centralizator!C90,"")</f>
        <v/>
      </c>
      <c r="G90" s="100" t="str">
        <f>IF(Centralizator!$U90=$A$1,Centralizator!D90,"")</f>
        <v/>
      </c>
      <c r="H90" s="100" t="str">
        <f>IF(Centralizator!$U90=$A$1,Centralizator!E90,"")</f>
        <v/>
      </c>
      <c r="I90" s="100" t="str">
        <f>IF(Centralizator!$U90=$A$1,Centralizator!F90,"")</f>
        <v/>
      </c>
      <c r="J90" s="100" t="str">
        <f>IF(Centralizator!$U90=$A$1,Centralizator!G90,"")</f>
        <v/>
      </c>
      <c r="K90" s="100" t="str">
        <f>IF(Centralizator!$U90=$A$1,Centralizator!H90,"")</f>
        <v/>
      </c>
      <c r="L90" s="100" t="str">
        <f>IF(Centralizator!$U90=$A$1,Centralizator!J90,"")</f>
        <v/>
      </c>
      <c r="M90" s="100" t="str">
        <f>IF(Centralizator!$U90=$A$1,Centralizator!K90,"")</f>
        <v/>
      </c>
      <c r="N90" s="100" t="str">
        <f>IF(Centralizator!$U90=$A$1,Centralizator!L90,"")</f>
        <v/>
      </c>
      <c r="O90" s="94" t="str">
        <f>IF(Centralizator!$U90=$A$1,Centralizator!N90,"")</f>
        <v/>
      </c>
      <c r="P90" s="94" t="str">
        <f>IF(Centralizator!$U90=$A$1,Centralizator!O90,"")</f>
        <v/>
      </c>
      <c r="Q90" s="94" t="str">
        <f>IF(Centralizator!$U90=$A$1,Centralizator!P90,"")</f>
        <v/>
      </c>
      <c r="R90" s="94" t="str">
        <f>IF(Centralizator!$U90=$A$1,Centralizator!Q90,"")</f>
        <v/>
      </c>
      <c r="S90" s="94" t="str">
        <f>IF(Centralizator!$U90=$A$1,Centralizator!R90,"")</f>
        <v/>
      </c>
      <c r="T90" s="94" t="str">
        <f>IF(Centralizator!$U90=$A$1,Centralizator!S90,"")</f>
        <v/>
      </c>
      <c r="U90" s="94" t="str">
        <f>IF(Centralizator!$U90=$A$1,Centralizator!T90,"")</f>
        <v/>
      </c>
      <c r="V90" s="94" t="str">
        <f>IF(Centralizator!$U90=$A$1,Centralizator!U90,"")</f>
        <v/>
      </c>
      <c r="W90" s="94" t="str">
        <f>IF(Centralizator!$U90=$A$1,Centralizator!V90,"")</f>
        <v/>
      </c>
      <c r="X90" s="94" t="str">
        <f>IF(Centralizator!$U90=$A$1,Centralizator!W90,"")</f>
        <v/>
      </c>
      <c r="Y90" s="94" t="str">
        <f>IF(Centralizator!$U90=$A$1,Centralizator!X90,"")</f>
        <v/>
      </c>
      <c r="Z90" s="94" t="str">
        <f>IF(Centralizator!$U90=$A$1,Centralizator!Y90,"")</f>
        <v/>
      </c>
      <c r="AA90" s="94" t="str">
        <f>IF(Centralizator!$U90=$A$1,Centralizator!Z90,"")</f>
        <v/>
      </c>
      <c r="AB90" s="94" t="str">
        <f>IF(Centralizator!$U90=$A$1,Centralizator!AA90,"")</f>
        <v/>
      </c>
      <c r="AC90" s="94" t="str">
        <f>IF(Centralizator!$U90=$A$1,Centralizator!AB90,"")</f>
        <v/>
      </c>
    </row>
    <row r="91" spans="1:29" hidden="1" x14ac:dyDescent="0.2">
      <c r="A91" s="93" t="str">
        <f t="shared" si="2"/>
        <v/>
      </c>
      <c r="B91" s="93">
        <f t="shared" si="3"/>
        <v>16</v>
      </c>
      <c r="C91" s="93">
        <v>83</v>
      </c>
      <c r="D91" s="93" t="str">
        <f>IF(Centralizator!$U91=$A$1,Centralizator!A91,"")</f>
        <v/>
      </c>
      <c r="E91" s="93" t="str">
        <f>IF(Centralizator!$U91=$A$1,Centralizator!B91,"")</f>
        <v/>
      </c>
      <c r="F91" s="93" t="str">
        <f>IF(Centralizator!$U91=$A$1,Centralizator!C91,"")</f>
        <v/>
      </c>
      <c r="G91" s="100" t="str">
        <f>IF(Centralizator!$U91=$A$1,Centralizator!D91,"")</f>
        <v/>
      </c>
      <c r="H91" s="100" t="str">
        <f>IF(Centralizator!$U91=$A$1,Centralizator!E91,"")</f>
        <v/>
      </c>
      <c r="I91" s="100" t="str">
        <f>IF(Centralizator!$U91=$A$1,Centralizator!F91,"")</f>
        <v/>
      </c>
      <c r="J91" s="100" t="str">
        <f>IF(Centralizator!$U91=$A$1,Centralizator!G91,"")</f>
        <v/>
      </c>
      <c r="K91" s="100" t="str">
        <f>IF(Centralizator!$U91=$A$1,Centralizator!H91,"")</f>
        <v/>
      </c>
      <c r="L91" s="100" t="str">
        <f>IF(Centralizator!$U91=$A$1,Centralizator!J91,"")</f>
        <v/>
      </c>
      <c r="M91" s="100" t="str">
        <f>IF(Centralizator!$U91=$A$1,Centralizator!K91,"")</f>
        <v/>
      </c>
      <c r="N91" s="100" t="str">
        <f>IF(Centralizator!$U91=$A$1,Centralizator!L91,"")</f>
        <v/>
      </c>
      <c r="O91" s="94" t="str">
        <f>IF(Centralizator!$U91=$A$1,Centralizator!N91,"")</f>
        <v/>
      </c>
      <c r="P91" s="94" t="str">
        <f>IF(Centralizator!$U91=$A$1,Centralizator!O91,"")</f>
        <v/>
      </c>
      <c r="Q91" s="94" t="str">
        <f>IF(Centralizator!$U91=$A$1,Centralizator!P91,"")</f>
        <v/>
      </c>
      <c r="R91" s="94" t="str">
        <f>IF(Centralizator!$U91=$A$1,Centralizator!Q91,"")</f>
        <v/>
      </c>
      <c r="S91" s="94" t="str">
        <f>IF(Centralizator!$U91=$A$1,Centralizator!R91,"")</f>
        <v/>
      </c>
      <c r="T91" s="94" t="str">
        <f>IF(Centralizator!$U91=$A$1,Centralizator!S91,"")</f>
        <v/>
      </c>
      <c r="U91" s="94" t="str">
        <f>IF(Centralizator!$U91=$A$1,Centralizator!T91,"")</f>
        <v/>
      </c>
      <c r="V91" s="94" t="str">
        <f>IF(Centralizator!$U91=$A$1,Centralizator!U91,"")</f>
        <v/>
      </c>
      <c r="W91" s="94" t="str">
        <f>IF(Centralizator!$U91=$A$1,Centralizator!V91,"")</f>
        <v/>
      </c>
      <c r="X91" s="94" t="str">
        <f>IF(Centralizator!$U91=$A$1,Centralizator!W91,"")</f>
        <v/>
      </c>
      <c r="Y91" s="94" t="str">
        <f>IF(Centralizator!$U91=$A$1,Centralizator!X91,"")</f>
        <v/>
      </c>
      <c r="Z91" s="94" t="str">
        <f>IF(Centralizator!$U91=$A$1,Centralizator!Y91,"")</f>
        <v/>
      </c>
      <c r="AA91" s="94" t="str">
        <f>IF(Centralizator!$U91=$A$1,Centralizator!Z91,"")</f>
        <v/>
      </c>
      <c r="AB91" s="94" t="str">
        <f>IF(Centralizator!$U91=$A$1,Centralizator!AA91,"")</f>
        <v/>
      </c>
      <c r="AC91" s="94" t="str">
        <f>IF(Centralizator!$U91=$A$1,Centralizator!AB91,"")</f>
        <v/>
      </c>
    </row>
    <row r="92" spans="1:29" hidden="1" x14ac:dyDescent="0.2">
      <c r="A92" s="93" t="str">
        <f t="shared" si="2"/>
        <v/>
      </c>
      <c r="B92" s="93">
        <f t="shared" si="3"/>
        <v>16</v>
      </c>
      <c r="C92" s="93">
        <v>84</v>
      </c>
      <c r="D92" s="93" t="str">
        <f>IF(Centralizator!$U92=$A$1,Centralizator!A92,"")</f>
        <v/>
      </c>
      <c r="E92" s="93" t="str">
        <f>IF(Centralizator!$U92=$A$1,Centralizator!B92,"")</f>
        <v/>
      </c>
      <c r="F92" s="93" t="str">
        <f>IF(Centralizator!$U92=$A$1,Centralizator!C92,"")</f>
        <v/>
      </c>
      <c r="G92" s="100" t="str">
        <f>IF(Centralizator!$U92=$A$1,Centralizator!D92,"")</f>
        <v/>
      </c>
      <c r="H92" s="100" t="str">
        <f>IF(Centralizator!$U92=$A$1,Centralizator!E92,"")</f>
        <v/>
      </c>
      <c r="I92" s="100" t="str">
        <f>IF(Centralizator!$U92=$A$1,Centralizator!F92,"")</f>
        <v/>
      </c>
      <c r="J92" s="100" t="str">
        <f>IF(Centralizator!$U92=$A$1,Centralizator!G92,"")</f>
        <v/>
      </c>
      <c r="K92" s="100" t="str">
        <f>IF(Centralizator!$U92=$A$1,Centralizator!H92,"")</f>
        <v/>
      </c>
      <c r="L92" s="100" t="str">
        <f>IF(Centralizator!$U92=$A$1,Centralizator!J92,"")</f>
        <v/>
      </c>
      <c r="M92" s="100" t="str">
        <f>IF(Centralizator!$U92=$A$1,Centralizator!K92,"")</f>
        <v/>
      </c>
      <c r="N92" s="100" t="str">
        <f>IF(Centralizator!$U92=$A$1,Centralizator!L92,"")</f>
        <v/>
      </c>
      <c r="O92" s="94" t="str">
        <f>IF(Centralizator!$U92=$A$1,Centralizator!N92,"")</f>
        <v/>
      </c>
      <c r="P92" s="94" t="str">
        <f>IF(Centralizator!$U92=$A$1,Centralizator!O92,"")</f>
        <v/>
      </c>
      <c r="Q92" s="94" t="str">
        <f>IF(Centralizator!$U92=$A$1,Centralizator!P92,"")</f>
        <v/>
      </c>
      <c r="R92" s="94" t="str">
        <f>IF(Centralizator!$U92=$A$1,Centralizator!Q92,"")</f>
        <v/>
      </c>
      <c r="S92" s="94" t="str">
        <f>IF(Centralizator!$U92=$A$1,Centralizator!R92,"")</f>
        <v/>
      </c>
      <c r="T92" s="94" t="str">
        <f>IF(Centralizator!$U92=$A$1,Centralizator!S92,"")</f>
        <v/>
      </c>
      <c r="U92" s="94" t="str">
        <f>IF(Centralizator!$U92=$A$1,Centralizator!T92,"")</f>
        <v/>
      </c>
      <c r="V92" s="94" t="str">
        <f>IF(Centralizator!$U92=$A$1,Centralizator!U92,"")</f>
        <v/>
      </c>
      <c r="W92" s="94" t="str">
        <f>IF(Centralizator!$U92=$A$1,Centralizator!V92,"")</f>
        <v/>
      </c>
      <c r="X92" s="94" t="str">
        <f>IF(Centralizator!$U92=$A$1,Centralizator!W92,"")</f>
        <v/>
      </c>
      <c r="Y92" s="94" t="str">
        <f>IF(Centralizator!$U92=$A$1,Centralizator!X92,"")</f>
        <v/>
      </c>
      <c r="Z92" s="94" t="str">
        <f>IF(Centralizator!$U92=$A$1,Centralizator!Y92,"")</f>
        <v/>
      </c>
      <c r="AA92" s="94" t="str">
        <f>IF(Centralizator!$U92=$A$1,Centralizator!Z92,"")</f>
        <v/>
      </c>
      <c r="AB92" s="94" t="str">
        <f>IF(Centralizator!$U92=$A$1,Centralizator!AA92,"")</f>
        <v/>
      </c>
      <c r="AC92" s="94" t="str">
        <f>IF(Centralizator!$U92=$A$1,Centralizator!AB92,"")</f>
        <v/>
      </c>
    </row>
    <row r="93" spans="1:29" hidden="1" x14ac:dyDescent="0.2">
      <c r="A93" s="93" t="str">
        <f t="shared" si="2"/>
        <v/>
      </c>
      <c r="B93" s="93">
        <f t="shared" si="3"/>
        <v>16</v>
      </c>
      <c r="C93" s="93">
        <v>85</v>
      </c>
      <c r="D93" s="93" t="str">
        <f>IF(Centralizator!$U93=$A$1,Centralizator!A93,"")</f>
        <v/>
      </c>
      <c r="E93" s="93" t="str">
        <f>IF(Centralizator!$U93=$A$1,Centralizator!B93,"")</f>
        <v/>
      </c>
      <c r="F93" s="93" t="str">
        <f>IF(Centralizator!$U93=$A$1,Centralizator!C93,"")</f>
        <v/>
      </c>
      <c r="G93" s="100" t="str">
        <f>IF(Centralizator!$U93=$A$1,Centralizator!D93,"")</f>
        <v/>
      </c>
      <c r="H93" s="100" t="str">
        <f>IF(Centralizator!$U93=$A$1,Centralizator!E93,"")</f>
        <v/>
      </c>
      <c r="I93" s="100" t="str">
        <f>IF(Centralizator!$U93=$A$1,Centralizator!F93,"")</f>
        <v/>
      </c>
      <c r="J93" s="100" t="str">
        <f>IF(Centralizator!$U93=$A$1,Centralizator!G93,"")</f>
        <v/>
      </c>
      <c r="K93" s="100" t="str">
        <f>IF(Centralizator!$U93=$A$1,Centralizator!H93,"")</f>
        <v/>
      </c>
      <c r="L93" s="100" t="str">
        <f>IF(Centralizator!$U93=$A$1,Centralizator!J93,"")</f>
        <v/>
      </c>
      <c r="M93" s="100" t="str">
        <f>IF(Centralizator!$U93=$A$1,Centralizator!K93,"")</f>
        <v/>
      </c>
      <c r="N93" s="100" t="str">
        <f>IF(Centralizator!$U93=$A$1,Centralizator!L93,"")</f>
        <v/>
      </c>
      <c r="O93" s="94" t="str">
        <f>IF(Centralizator!$U93=$A$1,Centralizator!N93,"")</f>
        <v/>
      </c>
      <c r="P93" s="94" t="str">
        <f>IF(Centralizator!$U93=$A$1,Centralizator!O93,"")</f>
        <v/>
      </c>
      <c r="Q93" s="94" t="str">
        <f>IF(Centralizator!$U93=$A$1,Centralizator!P93,"")</f>
        <v/>
      </c>
      <c r="R93" s="94" t="str">
        <f>IF(Centralizator!$U93=$A$1,Centralizator!Q93,"")</f>
        <v/>
      </c>
      <c r="S93" s="94" t="str">
        <f>IF(Centralizator!$U93=$A$1,Centralizator!R93,"")</f>
        <v/>
      </c>
      <c r="T93" s="94" t="str">
        <f>IF(Centralizator!$U93=$A$1,Centralizator!S93,"")</f>
        <v/>
      </c>
      <c r="U93" s="94" t="str">
        <f>IF(Centralizator!$U93=$A$1,Centralizator!T93,"")</f>
        <v/>
      </c>
      <c r="V93" s="94" t="str">
        <f>IF(Centralizator!$U93=$A$1,Centralizator!U93,"")</f>
        <v/>
      </c>
      <c r="W93" s="94" t="str">
        <f>IF(Centralizator!$U93=$A$1,Centralizator!V93,"")</f>
        <v/>
      </c>
      <c r="X93" s="94" t="str">
        <f>IF(Centralizator!$U93=$A$1,Centralizator!W93,"")</f>
        <v/>
      </c>
      <c r="Y93" s="94" t="str">
        <f>IF(Centralizator!$U93=$A$1,Centralizator!X93,"")</f>
        <v/>
      </c>
      <c r="Z93" s="94" t="str">
        <f>IF(Centralizator!$U93=$A$1,Centralizator!Y93,"")</f>
        <v/>
      </c>
      <c r="AA93" s="94" t="str">
        <f>IF(Centralizator!$U93=$A$1,Centralizator!Z93,"")</f>
        <v/>
      </c>
      <c r="AB93" s="94" t="str">
        <f>IF(Centralizator!$U93=$A$1,Centralizator!AA93,"")</f>
        <v/>
      </c>
      <c r="AC93" s="94" t="str">
        <f>IF(Centralizator!$U93=$A$1,Centralizator!AB93,"")</f>
        <v/>
      </c>
    </row>
    <row r="94" spans="1:29" hidden="1" x14ac:dyDescent="0.2">
      <c r="A94" s="93" t="str">
        <f t="shared" si="2"/>
        <v/>
      </c>
      <c r="B94" s="93">
        <f t="shared" si="3"/>
        <v>16</v>
      </c>
      <c r="C94" s="93">
        <v>86</v>
      </c>
      <c r="D94" s="93" t="str">
        <f>IF(Centralizator!$U94=$A$1,Centralizator!A94,"")</f>
        <v/>
      </c>
      <c r="E94" s="93" t="str">
        <f>IF(Centralizator!$U94=$A$1,Centralizator!B94,"")</f>
        <v/>
      </c>
      <c r="F94" s="93" t="str">
        <f>IF(Centralizator!$U94=$A$1,Centralizator!C94,"")</f>
        <v/>
      </c>
      <c r="G94" s="100" t="str">
        <f>IF(Centralizator!$U94=$A$1,Centralizator!D94,"")</f>
        <v/>
      </c>
      <c r="H94" s="100" t="str">
        <f>IF(Centralizator!$U94=$A$1,Centralizator!E94,"")</f>
        <v/>
      </c>
      <c r="I94" s="100" t="str">
        <f>IF(Centralizator!$U94=$A$1,Centralizator!F94,"")</f>
        <v/>
      </c>
      <c r="J94" s="100" t="str">
        <f>IF(Centralizator!$U94=$A$1,Centralizator!G94,"")</f>
        <v/>
      </c>
      <c r="K94" s="100" t="str">
        <f>IF(Centralizator!$U94=$A$1,Centralizator!H94,"")</f>
        <v/>
      </c>
      <c r="L94" s="100" t="str">
        <f>IF(Centralizator!$U94=$A$1,Centralizator!J94,"")</f>
        <v/>
      </c>
      <c r="M94" s="100" t="str">
        <f>IF(Centralizator!$U94=$A$1,Centralizator!K94,"")</f>
        <v/>
      </c>
      <c r="N94" s="100" t="str">
        <f>IF(Centralizator!$U94=$A$1,Centralizator!L94,"")</f>
        <v/>
      </c>
      <c r="O94" s="94" t="str">
        <f>IF(Centralizator!$U94=$A$1,Centralizator!N94,"")</f>
        <v/>
      </c>
      <c r="P94" s="94" t="str">
        <f>IF(Centralizator!$U94=$A$1,Centralizator!O94,"")</f>
        <v/>
      </c>
      <c r="Q94" s="94" t="str">
        <f>IF(Centralizator!$U94=$A$1,Centralizator!P94,"")</f>
        <v/>
      </c>
      <c r="R94" s="94" t="str">
        <f>IF(Centralizator!$U94=$A$1,Centralizator!Q94,"")</f>
        <v/>
      </c>
      <c r="S94" s="94" t="str">
        <f>IF(Centralizator!$U94=$A$1,Centralizator!R94,"")</f>
        <v/>
      </c>
      <c r="T94" s="94" t="str">
        <f>IF(Centralizator!$U94=$A$1,Centralizator!S94,"")</f>
        <v/>
      </c>
      <c r="U94" s="94" t="str">
        <f>IF(Centralizator!$U94=$A$1,Centralizator!T94,"")</f>
        <v/>
      </c>
      <c r="V94" s="94" t="str">
        <f>IF(Centralizator!$U94=$A$1,Centralizator!U94,"")</f>
        <v/>
      </c>
      <c r="W94" s="94" t="str">
        <f>IF(Centralizator!$U94=$A$1,Centralizator!V94,"")</f>
        <v/>
      </c>
      <c r="X94" s="94" t="str">
        <f>IF(Centralizator!$U94=$A$1,Centralizator!W94,"")</f>
        <v/>
      </c>
      <c r="Y94" s="94" t="str">
        <f>IF(Centralizator!$U94=$A$1,Centralizator!X94,"")</f>
        <v/>
      </c>
      <c r="Z94" s="94" t="str">
        <f>IF(Centralizator!$U94=$A$1,Centralizator!Y94,"")</f>
        <v/>
      </c>
      <c r="AA94" s="94" t="str">
        <f>IF(Centralizator!$U94=$A$1,Centralizator!Z94,"")</f>
        <v/>
      </c>
      <c r="AB94" s="94" t="str">
        <f>IF(Centralizator!$U94=$A$1,Centralizator!AA94,"")</f>
        <v/>
      </c>
      <c r="AC94" s="94" t="str">
        <f>IF(Centralizator!$U94=$A$1,Centralizator!AB94,"")</f>
        <v/>
      </c>
    </row>
    <row r="95" spans="1:29" hidden="1" x14ac:dyDescent="0.2">
      <c r="A95" s="93" t="str">
        <f t="shared" si="2"/>
        <v/>
      </c>
      <c r="B95" s="93">
        <f t="shared" si="3"/>
        <v>16</v>
      </c>
      <c r="C95" s="93">
        <v>87</v>
      </c>
      <c r="D95" s="93" t="str">
        <f>IF(Centralizator!$U95=$A$1,Centralizator!A95,"")</f>
        <v/>
      </c>
      <c r="E95" s="93" t="str">
        <f>IF(Centralizator!$U95=$A$1,Centralizator!B95,"")</f>
        <v/>
      </c>
      <c r="F95" s="93" t="str">
        <f>IF(Centralizator!$U95=$A$1,Centralizator!C95,"")</f>
        <v/>
      </c>
      <c r="G95" s="100" t="str">
        <f>IF(Centralizator!$U95=$A$1,Centralizator!D95,"")</f>
        <v/>
      </c>
      <c r="H95" s="100" t="str">
        <f>IF(Centralizator!$U95=$A$1,Centralizator!E95,"")</f>
        <v/>
      </c>
      <c r="I95" s="100" t="str">
        <f>IF(Centralizator!$U95=$A$1,Centralizator!F95,"")</f>
        <v/>
      </c>
      <c r="J95" s="100" t="str">
        <f>IF(Centralizator!$U95=$A$1,Centralizator!G95,"")</f>
        <v/>
      </c>
      <c r="K95" s="100" t="str">
        <f>IF(Centralizator!$U95=$A$1,Centralizator!H95,"")</f>
        <v/>
      </c>
      <c r="L95" s="100" t="str">
        <f>IF(Centralizator!$U95=$A$1,Centralizator!J95,"")</f>
        <v/>
      </c>
      <c r="M95" s="100" t="str">
        <f>IF(Centralizator!$U95=$A$1,Centralizator!K95,"")</f>
        <v/>
      </c>
      <c r="N95" s="100" t="str">
        <f>IF(Centralizator!$U95=$A$1,Centralizator!L95,"")</f>
        <v/>
      </c>
      <c r="O95" s="94" t="str">
        <f>IF(Centralizator!$U95=$A$1,Centralizator!N95,"")</f>
        <v/>
      </c>
      <c r="P95" s="94" t="str">
        <f>IF(Centralizator!$U95=$A$1,Centralizator!O95,"")</f>
        <v/>
      </c>
      <c r="Q95" s="94" t="str">
        <f>IF(Centralizator!$U95=$A$1,Centralizator!P95,"")</f>
        <v/>
      </c>
      <c r="R95" s="94" t="str">
        <f>IF(Centralizator!$U95=$A$1,Centralizator!Q95,"")</f>
        <v/>
      </c>
      <c r="S95" s="94" t="str">
        <f>IF(Centralizator!$U95=$A$1,Centralizator!R95,"")</f>
        <v/>
      </c>
      <c r="T95" s="94" t="str">
        <f>IF(Centralizator!$U95=$A$1,Centralizator!S95,"")</f>
        <v/>
      </c>
      <c r="U95" s="94" t="str">
        <f>IF(Centralizator!$U95=$A$1,Centralizator!T95,"")</f>
        <v/>
      </c>
      <c r="V95" s="94" t="str">
        <f>IF(Centralizator!$U95=$A$1,Centralizator!U95,"")</f>
        <v/>
      </c>
      <c r="W95" s="94" t="str">
        <f>IF(Centralizator!$U95=$A$1,Centralizator!V95,"")</f>
        <v/>
      </c>
      <c r="X95" s="94" t="str">
        <f>IF(Centralizator!$U95=$A$1,Centralizator!W95,"")</f>
        <v/>
      </c>
      <c r="Y95" s="94" t="str">
        <f>IF(Centralizator!$U95=$A$1,Centralizator!X95,"")</f>
        <v/>
      </c>
      <c r="Z95" s="94" t="str">
        <f>IF(Centralizator!$U95=$A$1,Centralizator!Y95,"")</f>
        <v/>
      </c>
      <c r="AA95" s="94" t="str">
        <f>IF(Centralizator!$U95=$A$1,Centralizator!Z95,"")</f>
        <v/>
      </c>
      <c r="AB95" s="94" t="str">
        <f>IF(Centralizator!$U95=$A$1,Centralizator!AA95,"")</f>
        <v/>
      </c>
      <c r="AC95" s="94" t="str">
        <f>IF(Centralizator!$U95=$A$1,Centralizator!AB95,"")</f>
        <v/>
      </c>
    </row>
    <row r="96" spans="1:29" hidden="1" x14ac:dyDescent="0.2">
      <c r="A96" s="93" t="str">
        <f t="shared" si="2"/>
        <v/>
      </c>
      <c r="B96" s="93">
        <f t="shared" si="3"/>
        <v>16</v>
      </c>
      <c r="C96" s="93">
        <v>88</v>
      </c>
      <c r="D96" s="93" t="str">
        <f>IF(Centralizator!$U96=$A$1,Centralizator!A96,"")</f>
        <v/>
      </c>
      <c r="E96" s="93" t="str">
        <f>IF(Centralizator!$U96=$A$1,Centralizator!B96,"")</f>
        <v/>
      </c>
      <c r="F96" s="93" t="str">
        <f>IF(Centralizator!$U96=$A$1,Centralizator!C96,"")</f>
        <v/>
      </c>
      <c r="G96" s="100" t="str">
        <f>IF(Centralizator!$U96=$A$1,Centralizator!D96,"")</f>
        <v/>
      </c>
      <c r="H96" s="100" t="str">
        <f>IF(Centralizator!$U96=$A$1,Centralizator!E96,"")</f>
        <v/>
      </c>
      <c r="I96" s="100" t="str">
        <f>IF(Centralizator!$U96=$A$1,Centralizator!F96,"")</f>
        <v/>
      </c>
      <c r="J96" s="100" t="str">
        <f>IF(Centralizator!$U96=$A$1,Centralizator!G96,"")</f>
        <v/>
      </c>
      <c r="K96" s="100" t="str">
        <f>IF(Centralizator!$U96=$A$1,Centralizator!H96,"")</f>
        <v/>
      </c>
      <c r="L96" s="100" t="str">
        <f>IF(Centralizator!$U96=$A$1,Centralizator!J96,"")</f>
        <v/>
      </c>
      <c r="M96" s="100" t="str">
        <f>IF(Centralizator!$U96=$A$1,Centralizator!K96,"")</f>
        <v/>
      </c>
      <c r="N96" s="100" t="str">
        <f>IF(Centralizator!$U96=$A$1,Centralizator!L96,"")</f>
        <v/>
      </c>
      <c r="O96" s="94" t="str">
        <f>IF(Centralizator!$U96=$A$1,Centralizator!N96,"")</f>
        <v/>
      </c>
      <c r="P96" s="94" t="str">
        <f>IF(Centralizator!$U96=$A$1,Centralizator!O96,"")</f>
        <v/>
      </c>
      <c r="Q96" s="94" t="str">
        <f>IF(Centralizator!$U96=$A$1,Centralizator!P96,"")</f>
        <v/>
      </c>
      <c r="R96" s="94" t="str">
        <f>IF(Centralizator!$U96=$A$1,Centralizator!Q96,"")</f>
        <v/>
      </c>
      <c r="S96" s="94" t="str">
        <f>IF(Centralizator!$U96=$A$1,Centralizator!R96,"")</f>
        <v/>
      </c>
      <c r="T96" s="94" t="str">
        <f>IF(Centralizator!$U96=$A$1,Centralizator!S96,"")</f>
        <v/>
      </c>
      <c r="U96" s="94" t="str">
        <f>IF(Centralizator!$U96=$A$1,Centralizator!T96,"")</f>
        <v/>
      </c>
      <c r="V96" s="94" t="str">
        <f>IF(Centralizator!$U96=$A$1,Centralizator!U96,"")</f>
        <v/>
      </c>
      <c r="W96" s="94" t="str">
        <f>IF(Centralizator!$U96=$A$1,Centralizator!V96,"")</f>
        <v/>
      </c>
      <c r="X96" s="94" t="str">
        <f>IF(Centralizator!$U96=$A$1,Centralizator!W96,"")</f>
        <v/>
      </c>
      <c r="Y96" s="94" t="str">
        <f>IF(Centralizator!$U96=$A$1,Centralizator!X96,"")</f>
        <v/>
      </c>
      <c r="Z96" s="94" t="str">
        <f>IF(Centralizator!$U96=$A$1,Centralizator!Y96,"")</f>
        <v/>
      </c>
      <c r="AA96" s="94" t="str">
        <f>IF(Centralizator!$U96=$A$1,Centralizator!Z96,"")</f>
        <v/>
      </c>
      <c r="AB96" s="94" t="str">
        <f>IF(Centralizator!$U96=$A$1,Centralizator!AA96,"")</f>
        <v/>
      </c>
      <c r="AC96" s="94" t="str">
        <f>IF(Centralizator!$U96=$A$1,Centralizator!AB96,"")</f>
        <v/>
      </c>
    </row>
    <row r="97" spans="1:29" hidden="1" x14ac:dyDescent="0.2">
      <c r="A97" s="93" t="str">
        <f t="shared" si="2"/>
        <v/>
      </c>
      <c r="B97" s="93">
        <f t="shared" si="3"/>
        <v>16</v>
      </c>
      <c r="C97" s="93">
        <v>89</v>
      </c>
      <c r="D97" s="93" t="str">
        <f>IF(Centralizator!$U97=$A$1,Centralizator!A97,"")</f>
        <v/>
      </c>
      <c r="E97" s="93" t="str">
        <f>IF(Centralizator!$U97=$A$1,Centralizator!B97,"")</f>
        <v/>
      </c>
      <c r="F97" s="93" t="str">
        <f>IF(Centralizator!$U97=$A$1,Centralizator!C97,"")</f>
        <v/>
      </c>
      <c r="G97" s="100" t="str">
        <f>IF(Centralizator!$U97=$A$1,Centralizator!D97,"")</f>
        <v/>
      </c>
      <c r="H97" s="100" t="str">
        <f>IF(Centralizator!$U97=$A$1,Centralizator!E97,"")</f>
        <v/>
      </c>
      <c r="I97" s="100" t="str">
        <f>IF(Centralizator!$U97=$A$1,Centralizator!F97,"")</f>
        <v/>
      </c>
      <c r="J97" s="100" t="str">
        <f>IF(Centralizator!$U97=$A$1,Centralizator!G97,"")</f>
        <v/>
      </c>
      <c r="K97" s="100" t="str">
        <f>IF(Centralizator!$U97=$A$1,Centralizator!H97,"")</f>
        <v/>
      </c>
      <c r="L97" s="100" t="str">
        <f>IF(Centralizator!$U97=$A$1,Centralizator!J97,"")</f>
        <v/>
      </c>
      <c r="M97" s="100" t="str">
        <f>IF(Centralizator!$U97=$A$1,Centralizator!K97,"")</f>
        <v/>
      </c>
      <c r="N97" s="100" t="str">
        <f>IF(Centralizator!$U97=$A$1,Centralizator!L97,"")</f>
        <v/>
      </c>
      <c r="O97" s="94" t="str">
        <f>IF(Centralizator!$U97=$A$1,Centralizator!N97,"")</f>
        <v/>
      </c>
      <c r="P97" s="94" t="str">
        <f>IF(Centralizator!$U97=$A$1,Centralizator!O97,"")</f>
        <v/>
      </c>
      <c r="Q97" s="94" t="str">
        <f>IF(Centralizator!$U97=$A$1,Centralizator!P97,"")</f>
        <v/>
      </c>
      <c r="R97" s="94" t="str">
        <f>IF(Centralizator!$U97=$A$1,Centralizator!Q97,"")</f>
        <v/>
      </c>
      <c r="S97" s="94" t="str">
        <f>IF(Centralizator!$U97=$A$1,Centralizator!R97,"")</f>
        <v/>
      </c>
      <c r="T97" s="94" t="str">
        <f>IF(Centralizator!$U97=$A$1,Centralizator!S97,"")</f>
        <v/>
      </c>
      <c r="U97" s="94" t="str">
        <f>IF(Centralizator!$U97=$A$1,Centralizator!T97,"")</f>
        <v/>
      </c>
      <c r="V97" s="94" t="str">
        <f>IF(Centralizator!$U97=$A$1,Centralizator!U97,"")</f>
        <v/>
      </c>
      <c r="W97" s="94" t="str">
        <f>IF(Centralizator!$U97=$A$1,Centralizator!V97,"")</f>
        <v/>
      </c>
      <c r="X97" s="94" t="str">
        <f>IF(Centralizator!$U97=$A$1,Centralizator!W97,"")</f>
        <v/>
      </c>
      <c r="Y97" s="94" t="str">
        <f>IF(Centralizator!$U97=$A$1,Centralizator!X97,"")</f>
        <v/>
      </c>
      <c r="Z97" s="94" t="str">
        <f>IF(Centralizator!$U97=$A$1,Centralizator!Y97,"")</f>
        <v/>
      </c>
      <c r="AA97" s="94" t="str">
        <f>IF(Centralizator!$U97=$A$1,Centralizator!Z97,"")</f>
        <v/>
      </c>
      <c r="AB97" s="94" t="str">
        <f>IF(Centralizator!$U97=$A$1,Centralizator!AA97,"")</f>
        <v/>
      </c>
      <c r="AC97" s="94" t="str">
        <f>IF(Centralizator!$U97=$A$1,Centralizator!AB97,"")</f>
        <v/>
      </c>
    </row>
    <row r="98" spans="1:29" hidden="1" x14ac:dyDescent="0.2">
      <c r="A98" s="93" t="str">
        <f t="shared" si="2"/>
        <v/>
      </c>
      <c r="B98" s="93">
        <f t="shared" si="3"/>
        <v>16</v>
      </c>
      <c r="C98" s="93">
        <v>90</v>
      </c>
      <c r="D98" s="93" t="str">
        <f>IF(Centralizator!$U98=$A$1,Centralizator!A98,"")</f>
        <v/>
      </c>
      <c r="E98" s="93" t="str">
        <f>IF(Centralizator!$U98=$A$1,Centralizator!B98,"")</f>
        <v/>
      </c>
      <c r="F98" s="93" t="str">
        <f>IF(Centralizator!$U98=$A$1,Centralizator!C98,"")</f>
        <v/>
      </c>
      <c r="G98" s="100" t="str">
        <f>IF(Centralizator!$U98=$A$1,Centralizator!D98,"")</f>
        <v/>
      </c>
      <c r="H98" s="100" t="str">
        <f>IF(Centralizator!$U98=$A$1,Centralizator!E98,"")</f>
        <v/>
      </c>
      <c r="I98" s="100" t="str">
        <f>IF(Centralizator!$U98=$A$1,Centralizator!F98,"")</f>
        <v/>
      </c>
      <c r="J98" s="100" t="str">
        <f>IF(Centralizator!$U98=$A$1,Centralizator!G98,"")</f>
        <v/>
      </c>
      <c r="K98" s="100" t="str">
        <f>IF(Centralizator!$U98=$A$1,Centralizator!H98,"")</f>
        <v/>
      </c>
      <c r="L98" s="100" t="str">
        <f>IF(Centralizator!$U98=$A$1,Centralizator!J98,"")</f>
        <v/>
      </c>
      <c r="M98" s="100" t="str">
        <f>IF(Centralizator!$U98=$A$1,Centralizator!K98,"")</f>
        <v/>
      </c>
      <c r="N98" s="100" t="str">
        <f>IF(Centralizator!$U98=$A$1,Centralizator!L98,"")</f>
        <v/>
      </c>
      <c r="O98" s="94" t="str">
        <f>IF(Centralizator!$U98=$A$1,Centralizator!N98,"")</f>
        <v/>
      </c>
      <c r="P98" s="94" t="str">
        <f>IF(Centralizator!$U98=$A$1,Centralizator!O98,"")</f>
        <v/>
      </c>
      <c r="Q98" s="94" t="str">
        <f>IF(Centralizator!$U98=$A$1,Centralizator!P98,"")</f>
        <v/>
      </c>
      <c r="R98" s="94" t="str">
        <f>IF(Centralizator!$U98=$A$1,Centralizator!Q98,"")</f>
        <v/>
      </c>
      <c r="S98" s="94" t="str">
        <f>IF(Centralizator!$U98=$A$1,Centralizator!R98,"")</f>
        <v/>
      </c>
      <c r="T98" s="94" t="str">
        <f>IF(Centralizator!$U98=$A$1,Centralizator!S98,"")</f>
        <v/>
      </c>
      <c r="U98" s="94" t="str">
        <f>IF(Centralizator!$U98=$A$1,Centralizator!T98,"")</f>
        <v/>
      </c>
      <c r="V98" s="94" t="str">
        <f>IF(Centralizator!$U98=$A$1,Centralizator!U98,"")</f>
        <v/>
      </c>
      <c r="W98" s="94" t="str">
        <f>IF(Centralizator!$U98=$A$1,Centralizator!V98,"")</f>
        <v/>
      </c>
      <c r="X98" s="94" t="str">
        <f>IF(Centralizator!$U98=$A$1,Centralizator!W98,"")</f>
        <v/>
      </c>
      <c r="Y98" s="94" t="str">
        <f>IF(Centralizator!$U98=$A$1,Centralizator!X98,"")</f>
        <v/>
      </c>
      <c r="Z98" s="94" t="str">
        <f>IF(Centralizator!$U98=$A$1,Centralizator!Y98,"")</f>
        <v/>
      </c>
      <c r="AA98" s="94" t="str">
        <f>IF(Centralizator!$U98=$A$1,Centralizator!Z98,"")</f>
        <v/>
      </c>
      <c r="AB98" s="94" t="str">
        <f>IF(Centralizator!$U98=$A$1,Centralizator!AA98,"")</f>
        <v/>
      </c>
      <c r="AC98" s="94" t="str">
        <f>IF(Centralizator!$U98=$A$1,Centralizator!AB98,"")</f>
        <v/>
      </c>
    </row>
    <row r="99" spans="1:29" hidden="1" x14ac:dyDescent="0.2">
      <c r="A99" s="93" t="str">
        <f t="shared" si="2"/>
        <v/>
      </c>
      <c r="B99" s="93">
        <f t="shared" si="3"/>
        <v>16</v>
      </c>
      <c r="C99" s="93">
        <v>91</v>
      </c>
      <c r="D99" s="93" t="str">
        <f>IF(Centralizator!$U99=$A$1,Centralizator!A99,"")</f>
        <v/>
      </c>
      <c r="E99" s="93" t="str">
        <f>IF(Centralizator!$U99=$A$1,Centralizator!B99,"")</f>
        <v/>
      </c>
      <c r="F99" s="93" t="str">
        <f>IF(Centralizator!$U99=$A$1,Centralizator!C99,"")</f>
        <v/>
      </c>
      <c r="G99" s="100" t="str">
        <f>IF(Centralizator!$U99=$A$1,Centralizator!D99,"")</f>
        <v/>
      </c>
      <c r="H99" s="100" t="str">
        <f>IF(Centralizator!$U99=$A$1,Centralizator!E99,"")</f>
        <v/>
      </c>
      <c r="I99" s="100" t="str">
        <f>IF(Centralizator!$U99=$A$1,Centralizator!F99,"")</f>
        <v/>
      </c>
      <c r="J99" s="100" t="str">
        <f>IF(Centralizator!$U99=$A$1,Centralizator!G99,"")</f>
        <v/>
      </c>
      <c r="K99" s="100" t="str">
        <f>IF(Centralizator!$U99=$A$1,Centralizator!H99,"")</f>
        <v/>
      </c>
      <c r="L99" s="100" t="str">
        <f>IF(Centralizator!$U99=$A$1,Centralizator!J99,"")</f>
        <v/>
      </c>
      <c r="M99" s="100" t="str">
        <f>IF(Centralizator!$U99=$A$1,Centralizator!K99,"")</f>
        <v/>
      </c>
      <c r="N99" s="100" t="str">
        <f>IF(Centralizator!$U99=$A$1,Centralizator!L99,"")</f>
        <v/>
      </c>
      <c r="O99" s="94" t="str">
        <f>IF(Centralizator!$U99=$A$1,Centralizator!N99,"")</f>
        <v/>
      </c>
      <c r="P99" s="94" t="str">
        <f>IF(Centralizator!$U99=$A$1,Centralizator!O99,"")</f>
        <v/>
      </c>
      <c r="Q99" s="94" t="str">
        <f>IF(Centralizator!$U99=$A$1,Centralizator!P99,"")</f>
        <v/>
      </c>
      <c r="R99" s="94" t="str">
        <f>IF(Centralizator!$U99=$A$1,Centralizator!Q99,"")</f>
        <v/>
      </c>
      <c r="S99" s="94" t="str">
        <f>IF(Centralizator!$U99=$A$1,Centralizator!R99,"")</f>
        <v/>
      </c>
      <c r="T99" s="94" t="str">
        <f>IF(Centralizator!$U99=$A$1,Centralizator!S99,"")</f>
        <v/>
      </c>
      <c r="U99" s="94" t="str">
        <f>IF(Centralizator!$U99=$A$1,Centralizator!T99,"")</f>
        <v/>
      </c>
      <c r="V99" s="94" t="str">
        <f>IF(Centralizator!$U99=$A$1,Centralizator!U99,"")</f>
        <v/>
      </c>
      <c r="W99" s="94" t="str">
        <f>IF(Centralizator!$U99=$A$1,Centralizator!V99,"")</f>
        <v/>
      </c>
      <c r="X99" s="94" t="str">
        <f>IF(Centralizator!$U99=$A$1,Centralizator!W99,"")</f>
        <v/>
      </c>
      <c r="Y99" s="94" t="str">
        <f>IF(Centralizator!$U99=$A$1,Centralizator!X99,"")</f>
        <v/>
      </c>
      <c r="Z99" s="94" t="str">
        <f>IF(Centralizator!$U99=$A$1,Centralizator!Y99,"")</f>
        <v/>
      </c>
      <c r="AA99" s="94" t="str">
        <f>IF(Centralizator!$U99=$A$1,Centralizator!Z99,"")</f>
        <v/>
      </c>
      <c r="AB99" s="94" t="str">
        <f>IF(Centralizator!$U99=$A$1,Centralizator!AA99,"")</f>
        <v/>
      </c>
      <c r="AC99" s="94" t="str">
        <f>IF(Centralizator!$U99=$A$1,Centralizator!AB99,"")</f>
        <v/>
      </c>
    </row>
    <row r="100" spans="1:29" hidden="1" x14ac:dyDescent="0.2">
      <c r="A100" s="93" t="str">
        <f t="shared" si="2"/>
        <v/>
      </c>
      <c r="B100" s="93">
        <f t="shared" si="3"/>
        <v>16</v>
      </c>
      <c r="C100" s="93">
        <v>92</v>
      </c>
      <c r="D100" s="93" t="str">
        <f>IF(Centralizator!$U100=$A$1,Centralizator!A100,"")</f>
        <v/>
      </c>
      <c r="E100" s="93" t="str">
        <f>IF(Centralizator!$U100=$A$1,Centralizator!B100,"")</f>
        <v/>
      </c>
      <c r="F100" s="93" t="str">
        <f>IF(Centralizator!$U100=$A$1,Centralizator!C100,"")</f>
        <v/>
      </c>
      <c r="G100" s="100" t="str">
        <f>IF(Centralizator!$U100=$A$1,Centralizator!D100,"")</f>
        <v/>
      </c>
      <c r="H100" s="100" t="str">
        <f>IF(Centralizator!$U100=$A$1,Centralizator!E100,"")</f>
        <v/>
      </c>
      <c r="I100" s="100" t="str">
        <f>IF(Centralizator!$U100=$A$1,Centralizator!F100,"")</f>
        <v/>
      </c>
      <c r="J100" s="100" t="str">
        <f>IF(Centralizator!$U100=$A$1,Centralizator!G100,"")</f>
        <v/>
      </c>
      <c r="K100" s="100" t="str">
        <f>IF(Centralizator!$U100=$A$1,Centralizator!H100,"")</f>
        <v/>
      </c>
      <c r="L100" s="100" t="str">
        <f>IF(Centralizator!$U100=$A$1,Centralizator!J100,"")</f>
        <v/>
      </c>
      <c r="M100" s="100" t="str">
        <f>IF(Centralizator!$U100=$A$1,Centralizator!K100,"")</f>
        <v/>
      </c>
      <c r="N100" s="100" t="str">
        <f>IF(Centralizator!$U100=$A$1,Centralizator!L100,"")</f>
        <v/>
      </c>
      <c r="O100" s="94" t="str">
        <f>IF(Centralizator!$U100=$A$1,Centralizator!N100,"")</f>
        <v/>
      </c>
      <c r="P100" s="94" t="str">
        <f>IF(Centralizator!$U100=$A$1,Centralizator!O100,"")</f>
        <v/>
      </c>
      <c r="Q100" s="94" t="str">
        <f>IF(Centralizator!$U100=$A$1,Centralizator!P100,"")</f>
        <v/>
      </c>
      <c r="R100" s="94" t="str">
        <f>IF(Centralizator!$U100=$A$1,Centralizator!Q100,"")</f>
        <v/>
      </c>
      <c r="S100" s="94" t="str">
        <f>IF(Centralizator!$U100=$A$1,Centralizator!R100,"")</f>
        <v/>
      </c>
      <c r="T100" s="94" t="str">
        <f>IF(Centralizator!$U100=$A$1,Centralizator!S100,"")</f>
        <v/>
      </c>
      <c r="U100" s="94" t="str">
        <f>IF(Centralizator!$U100=$A$1,Centralizator!T100,"")</f>
        <v/>
      </c>
      <c r="V100" s="94" t="str">
        <f>IF(Centralizator!$U100=$A$1,Centralizator!U100,"")</f>
        <v/>
      </c>
      <c r="W100" s="94" t="str">
        <f>IF(Centralizator!$U100=$A$1,Centralizator!V100,"")</f>
        <v/>
      </c>
      <c r="X100" s="94" t="str">
        <f>IF(Centralizator!$U100=$A$1,Centralizator!W100,"")</f>
        <v/>
      </c>
      <c r="Y100" s="94" t="str">
        <f>IF(Centralizator!$U100=$A$1,Centralizator!X100,"")</f>
        <v/>
      </c>
      <c r="Z100" s="94" t="str">
        <f>IF(Centralizator!$U100=$A$1,Centralizator!Y100,"")</f>
        <v/>
      </c>
      <c r="AA100" s="94" t="str">
        <f>IF(Centralizator!$U100=$A$1,Centralizator!Z100,"")</f>
        <v/>
      </c>
      <c r="AB100" s="94" t="str">
        <f>IF(Centralizator!$U100=$A$1,Centralizator!AA100,"")</f>
        <v/>
      </c>
      <c r="AC100" s="94" t="str">
        <f>IF(Centralizator!$U100=$A$1,Centralizator!AB100,"")</f>
        <v/>
      </c>
    </row>
    <row r="101" spans="1:29" hidden="1" x14ac:dyDescent="0.2">
      <c r="A101" s="93" t="str">
        <f t="shared" si="2"/>
        <v/>
      </c>
      <c r="B101" s="93">
        <f t="shared" si="3"/>
        <v>16</v>
      </c>
      <c r="C101" s="93">
        <v>93</v>
      </c>
      <c r="D101" s="93" t="str">
        <f>IF(Centralizator!$U101=$A$1,Centralizator!A101,"")</f>
        <v/>
      </c>
      <c r="E101" s="93" t="str">
        <f>IF(Centralizator!$U101=$A$1,Centralizator!B101,"")</f>
        <v/>
      </c>
      <c r="F101" s="93" t="str">
        <f>IF(Centralizator!$U101=$A$1,Centralizator!C101,"")</f>
        <v/>
      </c>
      <c r="G101" s="100" t="str">
        <f>IF(Centralizator!$U101=$A$1,Centralizator!D101,"")</f>
        <v/>
      </c>
      <c r="H101" s="100" t="str">
        <f>IF(Centralizator!$U101=$A$1,Centralizator!E101,"")</f>
        <v/>
      </c>
      <c r="I101" s="100" t="str">
        <f>IF(Centralizator!$U101=$A$1,Centralizator!F101,"")</f>
        <v/>
      </c>
      <c r="J101" s="100" t="str">
        <f>IF(Centralizator!$U101=$A$1,Centralizator!G101,"")</f>
        <v/>
      </c>
      <c r="K101" s="100" t="str">
        <f>IF(Centralizator!$U101=$A$1,Centralizator!H101,"")</f>
        <v/>
      </c>
      <c r="L101" s="100" t="str">
        <f>IF(Centralizator!$U101=$A$1,Centralizator!J101,"")</f>
        <v/>
      </c>
      <c r="M101" s="100" t="str">
        <f>IF(Centralizator!$U101=$A$1,Centralizator!K101,"")</f>
        <v/>
      </c>
      <c r="N101" s="100" t="str">
        <f>IF(Centralizator!$U101=$A$1,Centralizator!L101,"")</f>
        <v/>
      </c>
      <c r="O101" s="94" t="str">
        <f>IF(Centralizator!$U101=$A$1,Centralizator!N101,"")</f>
        <v/>
      </c>
      <c r="P101" s="94" t="str">
        <f>IF(Centralizator!$U101=$A$1,Centralizator!O101,"")</f>
        <v/>
      </c>
      <c r="Q101" s="94" t="str">
        <f>IF(Centralizator!$U101=$A$1,Centralizator!P101,"")</f>
        <v/>
      </c>
      <c r="R101" s="94" t="str">
        <f>IF(Centralizator!$U101=$A$1,Centralizator!Q101,"")</f>
        <v/>
      </c>
      <c r="S101" s="94" t="str">
        <f>IF(Centralizator!$U101=$A$1,Centralizator!R101,"")</f>
        <v/>
      </c>
      <c r="T101" s="94" t="str">
        <f>IF(Centralizator!$U101=$A$1,Centralizator!S101,"")</f>
        <v/>
      </c>
      <c r="U101" s="94" t="str">
        <f>IF(Centralizator!$U101=$A$1,Centralizator!T101,"")</f>
        <v/>
      </c>
      <c r="V101" s="94" t="str">
        <f>IF(Centralizator!$U101=$A$1,Centralizator!U101,"")</f>
        <v/>
      </c>
      <c r="W101" s="94" t="str">
        <f>IF(Centralizator!$U101=$A$1,Centralizator!V101,"")</f>
        <v/>
      </c>
      <c r="X101" s="94" t="str">
        <f>IF(Centralizator!$U101=$A$1,Centralizator!W101,"")</f>
        <v/>
      </c>
      <c r="Y101" s="94" t="str">
        <f>IF(Centralizator!$U101=$A$1,Centralizator!X101,"")</f>
        <v/>
      </c>
      <c r="Z101" s="94" t="str">
        <f>IF(Centralizator!$U101=$A$1,Centralizator!Y101,"")</f>
        <v/>
      </c>
      <c r="AA101" s="94" t="str">
        <f>IF(Centralizator!$U101=$A$1,Centralizator!Z101,"")</f>
        <v/>
      </c>
      <c r="AB101" s="94" t="str">
        <f>IF(Centralizator!$U101=$A$1,Centralizator!AA101,"")</f>
        <v/>
      </c>
      <c r="AC101" s="94" t="str">
        <f>IF(Centralizator!$U101=$A$1,Centralizator!AB101,"")</f>
        <v/>
      </c>
    </row>
    <row r="102" spans="1:29" hidden="1" x14ac:dyDescent="0.2">
      <c r="A102" s="93" t="str">
        <f t="shared" si="2"/>
        <v/>
      </c>
      <c r="B102" s="93">
        <f t="shared" si="3"/>
        <v>16</v>
      </c>
      <c r="C102" s="93">
        <v>94</v>
      </c>
      <c r="D102" s="93" t="str">
        <f>IF(Centralizator!$U102=$A$1,Centralizator!A102,"")</f>
        <v/>
      </c>
      <c r="E102" s="93" t="str">
        <f>IF(Centralizator!$U102=$A$1,Centralizator!B102,"")</f>
        <v/>
      </c>
      <c r="F102" s="93" t="str">
        <f>IF(Centralizator!$U102=$A$1,Centralizator!C102,"")</f>
        <v/>
      </c>
      <c r="G102" s="100" t="str">
        <f>IF(Centralizator!$U102=$A$1,Centralizator!D102,"")</f>
        <v/>
      </c>
      <c r="H102" s="100" t="str">
        <f>IF(Centralizator!$U102=$A$1,Centralizator!E102,"")</f>
        <v/>
      </c>
      <c r="I102" s="100" t="str">
        <f>IF(Centralizator!$U102=$A$1,Centralizator!F102,"")</f>
        <v/>
      </c>
      <c r="J102" s="100" t="str">
        <f>IF(Centralizator!$U102=$A$1,Centralizator!G102,"")</f>
        <v/>
      </c>
      <c r="K102" s="100" t="str">
        <f>IF(Centralizator!$U102=$A$1,Centralizator!H102,"")</f>
        <v/>
      </c>
      <c r="L102" s="100" t="str">
        <f>IF(Centralizator!$U102=$A$1,Centralizator!J102,"")</f>
        <v/>
      </c>
      <c r="M102" s="100" t="str">
        <f>IF(Centralizator!$U102=$A$1,Centralizator!K102,"")</f>
        <v/>
      </c>
      <c r="N102" s="100" t="str">
        <f>IF(Centralizator!$U102=$A$1,Centralizator!L102,"")</f>
        <v/>
      </c>
      <c r="O102" s="94" t="str">
        <f>IF(Centralizator!$U102=$A$1,Centralizator!N102,"")</f>
        <v/>
      </c>
      <c r="P102" s="94" t="str">
        <f>IF(Centralizator!$U102=$A$1,Centralizator!O102,"")</f>
        <v/>
      </c>
      <c r="Q102" s="94" t="str">
        <f>IF(Centralizator!$U102=$A$1,Centralizator!P102,"")</f>
        <v/>
      </c>
      <c r="R102" s="94" t="str">
        <f>IF(Centralizator!$U102=$A$1,Centralizator!Q102,"")</f>
        <v/>
      </c>
      <c r="S102" s="94" t="str">
        <f>IF(Centralizator!$U102=$A$1,Centralizator!R102,"")</f>
        <v/>
      </c>
      <c r="T102" s="94" t="str">
        <f>IF(Centralizator!$U102=$A$1,Centralizator!S102,"")</f>
        <v/>
      </c>
      <c r="U102" s="94" t="str">
        <f>IF(Centralizator!$U102=$A$1,Centralizator!T102,"")</f>
        <v/>
      </c>
      <c r="V102" s="94" t="str">
        <f>IF(Centralizator!$U102=$A$1,Centralizator!U102,"")</f>
        <v/>
      </c>
      <c r="W102" s="94" t="str">
        <f>IF(Centralizator!$U102=$A$1,Centralizator!V102,"")</f>
        <v/>
      </c>
      <c r="X102" s="94" t="str">
        <f>IF(Centralizator!$U102=$A$1,Centralizator!W102,"")</f>
        <v/>
      </c>
      <c r="Y102" s="94" t="str">
        <f>IF(Centralizator!$U102=$A$1,Centralizator!X102,"")</f>
        <v/>
      </c>
      <c r="Z102" s="94" t="str">
        <f>IF(Centralizator!$U102=$A$1,Centralizator!Y102,"")</f>
        <v/>
      </c>
      <c r="AA102" s="94" t="str">
        <f>IF(Centralizator!$U102=$A$1,Centralizator!Z102,"")</f>
        <v/>
      </c>
      <c r="AB102" s="94" t="str">
        <f>IF(Centralizator!$U102=$A$1,Centralizator!AA102,"")</f>
        <v/>
      </c>
      <c r="AC102" s="94" t="str">
        <f>IF(Centralizator!$U102=$A$1,Centralizator!AB102,"")</f>
        <v/>
      </c>
    </row>
    <row r="103" spans="1:29" hidden="1" x14ac:dyDescent="0.2">
      <c r="A103" s="93" t="str">
        <f t="shared" si="2"/>
        <v/>
      </c>
      <c r="B103" s="93">
        <f t="shared" si="3"/>
        <v>16</v>
      </c>
      <c r="C103" s="93">
        <v>95</v>
      </c>
      <c r="D103" s="93" t="str">
        <f>IF(Centralizator!$U103=$A$1,Centralizator!A103,"")</f>
        <v/>
      </c>
      <c r="E103" s="93" t="str">
        <f>IF(Centralizator!$U103=$A$1,Centralizator!B103,"")</f>
        <v/>
      </c>
      <c r="F103" s="93" t="str">
        <f>IF(Centralizator!$U103=$A$1,Centralizator!C103,"")</f>
        <v/>
      </c>
      <c r="G103" s="100" t="str">
        <f>IF(Centralizator!$U103=$A$1,Centralizator!D103,"")</f>
        <v/>
      </c>
      <c r="H103" s="100" t="str">
        <f>IF(Centralizator!$U103=$A$1,Centralizator!E103,"")</f>
        <v/>
      </c>
      <c r="I103" s="100" t="str">
        <f>IF(Centralizator!$U103=$A$1,Centralizator!F103,"")</f>
        <v/>
      </c>
      <c r="J103" s="100" t="str">
        <f>IF(Centralizator!$U103=$A$1,Centralizator!G103,"")</f>
        <v/>
      </c>
      <c r="K103" s="100" t="str">
        <f>IF(Centralizator!$U103=$A$1,Centralizator!H103,"")</f>
        <v/>
      </c>
      <c r="L103" s="100" t="str">
        <f>IF(Centralizator!$U103=$A$1,Centralizator!J103,"")</f>
        <v/>
      </c>
      <c r="M103" s="100" t="str">
        <f>IF(Centralizator!$U103=$A$1,Centralizator!K103,"")</f>
        <v/>
      </c>
      <c r="N103" s="100" t="str">
        <f>IF(Centralizator!$U103=$A$1,Centralizator!L103,"")</f>
        <v/>
      </c>
      <c r="O103" s="94" t="str">
        <f>IF(Centralizator!$U103=$A$1,Centralizator!N103,"")</f>
        <v/>
      </c>
      <c r="P103" s="94" t="str">
        <f>IF(Centralizator!$U103=$A$1,Centralizator!O103,"")</f>
        <v/>
      </c>
      <c r="Q103" s="94" t="str">
        <f>IF(Centralizator!$U103=$A$1,Centralizator!P103,"")</f>
        <v/>
      </c>
      <c r="R103" s="94" t="str">
        <f>IF(Centralizator!$U103=$A$1,Centralizator!Q103,"")</f>
        <v/>
      </c>
      <c r="S103" s="94" t="str">
        <f>IF(Centralizator!$U103=$A$1,Centralizator!R103,"")</f>
        <v/>
      </c>
      <c r="T103" s="94" t="str">
        <f>IF(Centralizator!$U103=$A$1,Centralizator!S103,"")</f>
        <v/>
      </c>
      <c r="U103" s="94" t="str">
        <f>IF(Centralizator!$U103=$A$1,Centralizator!T103,"")</f>
        <v/>
      </c>
      <c r="V103" s="94" t="str">
        <f>IF(Centralizator!$U103=$A$1,Centralizator!U103,"")</f>
        <v/>
      </c>
      <c r="W103" s="94" t="str">
        <f>IF(Centralizator!$U103=$A$1,Centralizator!V103,"")</f>
        <v/>
      </c>
      <c r="X103" s="94" t="str">
        <f>IF(Centralizator!$U103=$A$1,Centralizator!W103,"")</f>
        <v/>
      </c>
      <c r="Y103" s="94" t="str">
        <f>IF(Centralizator!$U103=$A$1,Centralizator!X103,"")</f>
        <v/>
      </c>
      <c r="Z103" s="94" t="str">
        <f>IF(Centralizator!$U103=$A$1,Centralizator!Y103,"")</f>
        <v/>
      </c>
      <c r="AA103" s="94" t="str">
        <f>IF(Centralizator!$U103=$A$1,Centralizator!Z103,"")</f>
        <v/>
      </c>
      <c r="AB103" s="94" t="str">
        <f>IF(Centralizator!$U103=$A$1,Centralizator!AA103,"")</f>
        <v/>
      </c>
      <c r="AC103" s="94" t="str">
        <f>IF(Centralizator!$U103=$A$1,Centralizator!AB103,"")</f>
        <v/>
      </c>
    </row>
    <row r="104" spans="1:29" hidden="1" x14ac:dyDescent="0.2">
      <c r="A104" s="93" t="str">
        <f t="shared" si="2"/>
        <v/>
      </c>
      <c r="B104" s="93">
        <f t="shared" si="3"/>
        <v>16</v>
      </c>
      <c r="C104" s="93">
        <v>96</v>
      </c>
      <c r="D104" s="93" t="str">
        <f>IF(Centralizator!$U104=$A$1,Centralizator!A104,"")</f>
        <v/>
      </c>
      <c r="E104" s="93" t="str">
        <f>IF(Centralizator!$U104=$A$1,Centralizator!B104,"")</f>
        <v/>
      </c>
      <c r="F104" s="93" t="str">
        <f>IF(Centralizator!$U104=$A$1,Centralizator!C104,"")</f>
        <v/>
      </c>
      <c r="G104" s="100" t="str">
        <f>IF(Centralizator!$U104=$A$1,Centralizator!D104,"")</f>
        <v/>
      </c>
      <c r="H104" s="100" t="str">
        <f>IF(Centralizator!$U104=$A$1,Centralizator!E104,"")</f>
        <v/>
      </c>
      <c r="I104" s="100" t="str">
        <f>IF(Centralizator!$U104=$A$1,Centralizator!F104,"")</f>
        <v/>
      </c>
      <c r="J104" s="100" t="str">
        <f>IF(Centralizator!$U104=$A$1,Centralizator!G104,"")</f>
        <v/>
      </c>
      <c r="K104" s="100" t="str">
        <f>IF(Centralizator!$U104=$A$1,Centralizator!H104,"")</f>
        <v/>
      </c>
      <c r="L104" s="100" t="str">
        <f>IF(Centralizator!$U104=$A$1,Centralizator!J104,"")</f>
        <v/>
      </c>
      <c r="M104" s="100" t="str">
        <f>IF(Centralizator!$U104=$A$1,Centralizator!K104,"")</f>
        <v/>
      </c>
      <c r="N104" s="100" t="str">
        <f>IF(Centralizator!$U104=$A$1,Centralizator!L104,"")</f>
        <v/>
      </c>
      <c r="O104" s="94" t="str">
        <f>IF(Centralizator!$U104=$A$1,Centralizator!N104,"")</f>
        <v/>
      </c>
      <c r="P104" s="94" t="str">
        <f>IF(Centralizator!$U104=$A$1,Centralizator!O104,"")</f>
        <v/>
      </c>
      <c r="Q104" s="94" t="str">
        <f>IF(Centralizator!$U104=$A$1,Centralizator!P104,"")</f>
        <v/>
      </c>
      <c r="R104" s="94" t="str">
        <f>IF(Centralizator!$U104=$A$1,Centralizator!Q104,"")</f>
        <v/>
      </c>
      <c r="S104" s="94" t="str">
        <f>IF(Centralizator!$U104=$A$1,Centralizator!R104,"")</f>
        <v/>
      </c>
      <c r="T104" s="94" t="str">
        <f>IF(Centralizator!$U104=$A$1,Centralizator!S104,"")</f>
        <v/>
      </c>
      <c r="U104" s="94" t="str">
        <f>IF(Centralizator!$U104=$A$1,Centralizator!T104,"")</f>
        <v/>
      </c>
      <c r="V104" s="94" t="str">
        <f>IF(Centralizator!$U104=$A$1,Centralizator!U104,"")</f>
        <v/>
      </c>
      <c r="W104" s="94" t="str">
        <f>IF(Centralizator!$U104=$A$1,Centralizator!V104,"")</f>
        <v/>
      </c>
      <c r="X104" s="94" t="str">
        <f>IF(Centralizator!$U104=$A$1,Centralizator!W104,"")</f>
        <v/>
      </c>
      <c r="Y104" s="94" t="str">
        <f>IF(Centralizator!$U104=$A$1,Centralizator!X104,"")</f>
        <v/>
      </c>
      <c r="Z104" s="94" t="str">
        <f>IF(Centralizator!$U104=$A$1,Centralizator!Y104,"")</f>
        <v/>
      </c>
      <c r="AA104" s="94" t="str">
        <f>IF(Centralizator!$U104=$A$1,Centralizator!Z104,"")</f>
        <v/>
      </c>
      <c r="AB104" s="94" t="str">
        <f>IF(Centralizator!$U104=$A$1,Centralizator!AA104,"")</f>
        <v/>
      </c>
      <c r="AC104" s="94" t="str">
        <f>IF(Centralizator!$U104=$A$1,Centralizator!AB104,"")</f>
        <v/>
      </c>
    </row>
    <row r="107" spans="1:29" x14ac:dyDescent="0.2">
      <c r="A107" s="94"/>
      <c r="B107" s="94"/>
      <c r="D107" s="94"/>
      <c r="E107" s="94"/>
      <c r="I107" s="280" t="s">
        <v>211</v>
      </c>
      <c r="J107" s="281"/>
      <c r="K107" s="281"/>
      <c r="L107" s="280" t="s">
        <v>212</v>
      </c>
      <c r="M107" s="281"/>
      <c r="N107" s="281"/>
    </row>
    <row r="108" spans="1:29" s="98" customFormat="1" x14ac:dyDescent="0.2">
      <c r="A108" s="99"/>
      <c r="B108" s="89" t="s">
        <v>296</v>
      </c>
      <c r="C108" s="89"/>
      <c r="D108" s="89" t="s">
        <v>213</v>
      </c>
      <c r="E108" s="89" t="s">
        <v>214</v>
      </c>
      <c r="F108" s="89" t="s">
        <v>215</v>
      </c>
      <c r="G108" s="89" t="s">
        <v>216</v>
      </c>
      <c r="H108" s="89" t="s">
        <v>217</v>
      </c>
      <c r="I108" s="89" t="s">
        <v>218</v>
      </c>
      <c r="J108" s="89" t="s">
        <v>219</v>
      </c>
      <c r="K108" s="89" t="s">
        <v>220</v>
      </c>
      <c r="L108" s="89" t="s">
        <v>218</v>
      </c>
      <c r="M108" s="89" t="s">
        <v>219</v>
      </c>
      <c r="N108" s="89" t="s">
        <v>220</v>
      </c>
      <c r="O108" s="89" t="s">
        <v>222</v>
      </c>
      <c r="P108" s="89" t="s">
        <v>223</v>
      </c>
      <c r="Q108" s="89" t="s">
        <v>68</v>
      </c>
      <c r="R108" s="89" t="s">
        <v>224</v>
      </c>
      <c r="S108" s="89" t="s">
        <v>15</v>
      </c>
      <c r="T108" s="89" t="s">
        <v>225</v>
      </c>
      <c r="U108" s="89" t="s">
        <v>226</v>
      </c>
      <c r="V108" s="89" t="s">
        <v>227</v>
      </c>
      <c r="W108" s="90" t="s">
        <v>228</v>
      </c>
      <c r="X108" s="90" t="s">
        <v>68</v>
      </c>
      <c r="Y108" s="90" t="s">
        <v>229</v>
      </c>
      <c r="Z108" s="91" t="s">
        <v>228</v>
      </c>
      <c r="AA108" s="91" t="s">
        <v>68</v>
      </c>
      <c r="AB108" s="91" t="s">
        <v>229</v>
      </c>
      <c r="AC108" s="89" t="s">
        <v>230</v>
      </c>
    </row>
    <row r="109" spans="1:29" x14ac:dyDescent="0.2">
      <c r="B109" s="102">
        <v>1</v>
      </c>
      <c r="C109" s="102"/>
      <c r="D109" s="103">
        <f>IF($B109&gt;MAX($A$9:$A$104),"",INDEX(D$9:D$104,SUMIF($A$9:$A$104,$B109,$C$9:$C$104),1,1))</f>
        <v>2</v>
      </c>
      <c r="E109" s="103">
        <f t="shared" ref="E109:AC119" si="4">IF($B109&gt;MAX($A$9:$A$104),"",INDEX(E$9:E$104,SUMIF($A$9:$A$104,$B109,$C$9:$C$104),1,1))</f>
        <v>3</v>
      </c>
      <c r="F109" s="102" t="str">
        <f t="shared" si="4"/>
        <v>Computer Programming and Utilization 2</v>
      </c>
      <c r="G109" s="103">
        <f t="shared" si="4"/>
        <v>0</v>
      </c>
      <c r="H109" s="103">
        <f t="shared" si="4"/>
        <v>0</v>
      </c>
      <c r="I109" s="103" t="str">
        <f t="shared" si="4"/>
        <v>S.L.</v>
      </c>
      <c r="J109" s="103" t="str">
        <f t="shared" si="4"/>
        <v>dr.ing.</v>
      </c>
      <c r="K109" s="103" t="str">
        <f t="shared" si="4"/>
        <v>DUME Adrian</v>
      </c>
      <c r="L109" s="103" t="str">
        <f t="shared" si="4"/>
        <v>Asist.</v>
      </c>
      <c r="M109" s="103" t="str">
        <f t="shared" si="4"/>
        <v>dr.ing.</v>
      </c>
      <c r="N109" s="103" t="str">
        <f t="shared" si="4"/>
        <v>STEF Dorian</v>
      </c>
      <c r="O109" s="103" t="str">
        <f t="shared" si="4"/>
        <v>D</v>
      </c>
      <c r="P109" s="103">
        <f t="shared" si="4"/>
        <v>4</v>
      </c>
      <c r="Q109" s="103">
        <f t="shared" si="4"/>
        <v>14</v>
      </c>
      <c r="R109" s="103">
        <f t="shared" si="4"/>
        <v>0</v>
      </c>
      <c r="S109" s="103">
        <f t="shared" si="4"/>
        <v>28</v>
      </c>
      <c r="T109" s="103">
        <f t="shared" si="4"/>
        <v>0</v>
      </c>
      <c r="U109" s="103">
        <f t="shared" si="4"/>
        <v>42</v>
      </c>
      <c r="V109" s="103" t="str">
        <f t="shared" si="4"/>
        <v>DS</v>
      </c>
      <c r="W109" s="103">
        <f t="shared" si="4"/>
        <v>42</v>
      </c>
      <c r="X109" s="103">
        <f t="shared" si="4"/>
        <v>14</v>
      </c>
      <c r="Y109" s="103">
        <f t="shared" si="4"/>
        <v>28</v>
      </c>
      <c r="Z109" s="103">
        <f t="shared" si="4"/>
        <v>3</v>
      </c>
      <c r="AA109" s="103">
        <f t="shared" si="4"/>
        <v>1</v>
      </c>
      <c r="AB109" s="103">
        <f t="shared" si="4"/>
        <v>2</v>
      </c>
      <c r="AC109" s="103" t="str">
        <f t="shared" si="4"/>
        <v>Oblig.</v>
      </c>
    </row>
    <row r="110" spans="1:29" x14ac:dyDescent="0.2">
      <c r="B110" s="102">
        <f>IF(MAX($A$9:$A$104)&lt;=B109,"",B109+1)</f>
        <v>2</v>
      </c>
      <c r="C110" s="102"/>
      <c r="D110" s="103">
        <f t="shared" ref="D110:S134" si="5">IF($B110&gt;MAX($A$9:$A$104),"",INDEX(D$9:D$104,SUMIF($A$9:$A$104,$B110,$C$9:$C$104),1,1))</f>
        <v>3</v>
      </c>
      <c r="E110" s="103">
        <f t="shared" si="5"/>
        <v>5</v>
      </c>
      <c r="F110" s="102" t="str">
        <f t="shared" si="5"/>
        <v>Optional independent1</v>
      </c>
      <c r="G110" s="103" t="str">
        <f t="shared" si="5"/>
        <v>Opt.Ind.1.1-Logistics of Manufacturing</v>
      </c>
      <c r="H110" s="103" t="str">
        <f t="shared" si="5"/>
        <v>Opt.Ind.1.2-Rapid manufacturing and prototyping  (*)</v>
      </c>
      <c r="I110" s="103" t="str">
        <f t="shared" si="5"/>
        <v>S.L.</v>
      </c>
      <c r="J110" s="103" t="str">
        <f t="shared" si="5"/>
        <v>dr.ing.</v>
      </c>
      <c r="K110" s="103" t="str">
        <f t="shared" si="5"/>
        <v>COSMA Cristian</v>
      </c>
      <c r="L110" s="103" t="str">
        <f t="shared" si="5"/>
        <v>Asist.</v>
      </c>
      <c r="M110" s="103" t="str">
        <f t="shared" si="5"/>
        <v>dr.ing.</v>
      </c>
      <c r="N110" s="103" t="str">
        <f t="shared" si="5"/>
        <v>FERICIAN Florin</v>
      </c>
      <c r="O110" s="103" t="str">
        <f t="shared" si="5"/>
        <v>D</v>
      </c>
      <c r="P110" s="103">
        <f t="shared" si="5"/>
        <v>3</v>
      </c>
      <c r="Q110" s="103">
        <f t="shared" si="5"/>
        <v>28</v>
      </c>
      <c r="R110" s="103">
        <f t="shared" si="5"/>
        <v>0</v>
      </c>
      <c r="S110" s="103">
        <f t="shared" si="5"/>
        <v>14</v>
      </c>
      <c r="T110" s="103">
        <f t="shared" si="4"/>
        <v>0</v>
      </c>
      <c r="U110" s="103">
        <f t="shared" si="4"/>
        <v>42</v>
      </c>
      <c r="V110" s="103" t="str">
        <f t="shared" si="4"/>
        <v>DS</v>
      </c>
      <c r="W110" s="103">
        <f t="shared" si="4"/>
        <v>42</v>
      </c>
      <c r="X110" s="103">
        <f t="shared" si="4"/>
        <v>28</v>
      </c>
      <c r="Y110" s="103">
        <f t="shared" si="4"/>
        <v>14</v>
      </c>
      <c r="Z110" s="103">
        <f t="shared" si="4"/>
        <v>3</v>
      </c>
      <c r="AA110" s="103">
        <f t="shared" si="4"/>
        <v>2</v>
      </c>
      <c r="AB110" s="103">
        <f t="shared" si="4"/>
        <v>1</v>
      </c>
      <c r="AC110" s="103" t="str">
        <f t="shared" si="4"/>
        <v>Opt.</v>
      </c>
    </row>
    <row r="111" spans="1:29" x14ac:dyDescent="0.2">
      <c r="B111" s="102">
        <f t="shared" ref="B111:B140" si="6">IF(MAX($A$9:$A$104)&lt;=B110,"",B110+1)</f>
        <v>3</v>
      </c>
      <c r="C111" s="102"/>
      <c r="D111" s="103">
        <f t="shared" si="5"/>
        <v>3</v>
      </c>
      <c r="E111" s="103">
        <f t="shared" si="4"/>
        <v>5</v>
      </c>
      <c r="F111" s="102" t="str">
        <f t="shared" si="4"/>
        <v>Basics of the manufacturing processes</v>
      </c>
      <c r="G111" s="103">
        <f t="shared" si="4"/>
        <v>0</v>
      </c>
      <c r="H111" s="103">
        <f t="shared" si="4"/>
        <v>0</v>
      </c>
      <c r="I111" s="103" t="str">
        <f t="shared" si="4"/>
        <v>S.L.</v>
      </c>
      <c r="J111" s="103" t="str">
        <f t="shared" si="4"/>
        <v>dr.ing.</v>
      </c>
      <c r="K111" s="103" t="str">
        <f t="shared" si="4"/>
        <v>TURC Cristian</v>
      </c>
      <c r="L111" s="103" t="str">
        <f t="shared" si="4"/>
        <v>Asist.</v>
      </c>
      <c r="M111" s="103" t="str">
        <f t="shared" si="4"/>
        <v>dr.ing.</v>
      </c>
      <c r="N111" s="103" t="str">
        <f t="shared" si="4"/>
        <v>BANCIU Felicia</v>
      </c>
      <c r="O111" s="103" t="str">
        <f t="shared" si="4"/>
        <v>E</v>
      </c>
      <c r="P111" s="103">
        <f t="shared" si="4"/>
        <v>6</v>
      </c>
      <c r="Q111" s="103">
        <f t="shared" si="4"/>
        <v>28</v>
      </c>
      <c r="R111" s="103">
        <f t="shared" si="4"/>
        <v>0</v>
      </c>
      <c r="S111" s="103">
        <f t="shared" si="4"/>
        <v>28</v>
      </c>
      <c r="T111" s="103">
        <f t="shared" si="4"/>
        <v>14</v>
      </c>
      <c r="U111" s="103">
        <f t="shared" si="4"/>
        <v>70</v>
      </c>
      <c r="V111" s="103" t="str">
        <f t="shared" si="4"/>
        <v>DS</v>
      </c>
      <c r="W111" s="103">
        <f t="shared" si="4"/>
        <v>70</v>
      </c>
      <c r="X111" s="103">
        <f t="shared" si="4"/>
        <v>28</v>
      </c>
      <c r="Y111" s="103">
        <f t="shared" si="4"/>
        <v>42</v>
      </c>
      <c r="Z111" s="103">
        <f t="shared" si="4"/>
        <v>5</v>
      </c>
      <c r="AA111" s="103">
        <f t="shared" si="4"/>
        <v>2</v>
      </c>
      <c r="AB111" s="103">
        <f t="shared" si="4"/>
        <v>3</v>
      </c>
      <c r="AC111" s="103" t="str">
        <f t="shared" si="4"/>
        <v>Oblig.</v>
      </c>
    </row>
    <row r="112" spans="1:29" x14ac:dyDescent="0.2">
      <c r="B112" s="102">
        <f t="shared" si="6"/>
        <v>4</v>
      </c>
      <c r="C112" s="102"/>
      <c r="D112" s="103">
        <f t="shared" si="5"/>
        <v>3</v>
      </c>
      <c r="E112" s="103">
        <f t="shared" si="4"/>
        <v>6</v>
      </c>
      <c r="F112" s="102" t="str">
        <f t="shared" si="4"/>
        <v>Optional independent 3</v>
      </c>
      <c r="G112" s="103" t="str">
        <f t="shared" si="4"/>
        <v>Opt.Ind.3.1-Material Selection (*)</v>
      </c>
      <c r="H112" s="103" t="str">
        <f t="shared" si="4"/>
        <v>Opt.Ind.3.2-Material Control</v>
      </c>
      <c r="I112" s="103" t="str">
        <f t="shared" si="4"/>
        <v>Conf.</v>
      </c>
      <c r="J112" s="103" t="str">
        <f t="shared" si="4"/>
        <v>dr.ing.</v>
      </c>
      <c r="K112" s="103" t="str">
        <f t="shared" si="4"/>
        <v>RADU Bogdan</v>
      </c>
      <c r="L112" s="103" t="str">
        <f t="shared" si="4"/>
        <v>Asist.</v>
      </c>
      <c r="M112" s="103" t="str">
        <f t="shared" si="4"/>
        <v>dr.ing.</v>
      </c>
      <c r="N112" s="103" t="str">
        <f t="shared" si="4"/>
        <v>BUZDUGAN Dragos</v>
      </c>
      <c r="O112" s="103" t="str">
        <f t="shared" si="4"/>
        <v>D</v>
      </c>
      <c r="P112" s="103">
        <f t="shared" si="4"/>
        <v>3</v>
      </c>
      <c r="Q112" s="103">
        <f t="shared" si="4"/>
        <v>28</v>
      </c>
      <c r="R112" s="103">
        <f t="shared" si="4"/>
        <v>0</v>
      </c>
      <c r="S112" s="103">
        <f t="shared" si="4"/>
        <v>0</v>
      </c>
      <c r="T112" s="103">
        <f t="shared" si="4"/>
        <v>28</v>
      </c>
      <c r="U112" s="103">
        <f t="shared" si="4"/>
        <v>56</v>
      </c>
      <c r="V112" s="103" t="str">
        <f t="shared" si="4"/>
        <v>DS</v>
      </c>
      <c r="W112" s="103">
        <f t="shared" si="4"/>
        <v>56</v>
      </c>
      <c r="X112" s="103">
        <f t="shared" si="4"/>
        <v>28</v>
      </c>
      <c r="Y112" s="103">
        <f t="shared" si="4"/>
        <v>28</v>
      </c>
      <c r="Z112" s="103">
        <f t="shared" si="4"/>
        <v>4</v>
      </c>
      <c r="AA112" s="103">
        <f t="shared" si="4"/>
        <v>2</v>
      </c>
      <c r="AB112" s="103">
        <f t="shared" si="4"/>
        <v>2</v>
      </c>
      <c r="AC112" s="103" t="str">
        <f t="shared" si="4"/>
        <v>Opt.</v>
      </c>
    </row>
    <row r="113" spans="2:29" x14ac:dyDescent="0.2">
      <c r="B113" s="102">
        <f t="shared" si="6"/>
        <v>5</v>
      </c>
      <c r="C113" s="102"/>
      <c r="D113" s="103">
        <f t="shared" si="5"/>
        <v>3</v>
      </c>
      <c r="E113" s="103">
        <f t="shared" si="4"/>
        <v>6</v>
      </c>
      <c r="F113" s="102" t="str">
        <f t="shared" si="4"/>
        <v>Optional independent 5</v>
      </c>
      <c r="G113" s="103" t="str">
        <f t="shared" si="4"/>
        <v>Opt.Ind.5.1-Plastic deformation technologies (*)</v>
      </c>
      <c r="H113" s="103" t="str">
        <f t="shared" si="4"/>
        <v>Opt.Ind.5.2-Plastic deformation processing systems</v>
      </c>
      <c r="I113" s="103" t="str">
        <f t="shared" si="4"/>
        <v>Conf.</v>
      </c>
      <c r="J113" s="103" t="str">
        <f t="shared" si="4"/>
        <v>dr.ing.</v>
      </c>
      <c r="K113" s="103" t="str">
        <f t="shared" si="4"/>
        <v>TULCAN Aurel</v>
      </c>
      <c r="L113" s="103" t="str">
        <f t="shared" si="4"/>
        <v>Asist.</v>
      </c>
      <c r="M113" s="103" t="str">
        <f t="shared" si="4"/>
        <v>dr.ing.</v>
      </c>
      <c r="N113" s="103" t="str">
        <f t="shared" si="4"/>
        <v>FERICIAN Florin</v>
      </c>
      <c r="O113" s="103" t="str">
        <f t="shared" si="4"/>
        <v>E</v>
      </c>
      <c r="P113" s="103">
        <f t="shared" si="4"/>
        <v>4</v>
      </c>
      <c r="Q113" s="103">
        <f t="shared" si="4"/>
        <v>28</v>
      </c>
      <c r="R113" s="103">
        <f t="shared" si="4"/>
        <v>0</v>
      </c>
      <c r="S113" s="103">
        <f t="shared" si="4"/>
        <v>14</v>
      </c>
      <c r="T113" s="103">
        <f t="shared" si="4"/>
        <v>14</v>
      </c>
      <c r="U113" s="103">
        <f t="shared" si="4"/>
        <v>56</v>
      </c>
      <c r="V113" s="103" t="str">
        <f t="shared" si="4"/>
        <v>DS</v>
      </c>
      <c r="W113" s="103">
        <f t="shared" si="4"/>
        <v>56</v>
      </c>
      <c r="X113" s="103">
        <f t="shared" si="4"/>
        <v>28</v>
      </c>
      <c r="Y113" s="103">
        <f t="shared" si="4"/>
        <v>28</v>
      </c>
      <c r="Z113" s="103">
        <f t="shared" si="4"/>
        <v>4</v>
      </c>
      <c r="AA113" s="103">
        <f t="shared" si="4"/>
        <v>2</v>
      </c>
      <c r="AB113" s="103">
        <f t="shared" si="4"/>
        <v>2</v>
      </c>
      <c r="AC113" s="103" t="str">
        <f t="shared" si="4"/>
        <v>Opt.</v>
      </c>
    </row>
    <row r="114" spans="2:29" x14ac:dyDescent="0.2">
      <c r="B114" s="102">
        <f t="shared" si="6"/>
        <v>6</v>
      </c>
      <c r="C114" s="102"/>
      <c r="D114" s="103">
        <f t="shared" si="5"/>
        <v>3</v>
      </c>
      <c r="E114" s="103">
        <f t="shared" si="4"/>
        <v>6</v>
      </c>
      <c r="F114" s="102" t="str">
        <f t="shared" si="4"/>
        <v>Optional independent 6</v>
      </c>
      <c r="G114" s="103" t="str">
        <f t="shared" si="4"/>
        <v>Opt.Ind.6.1-Thermal covering and reconditioning (*)</v>
      </c>
      <c r="H114" s="103" t="str">
        <f t="shared" si="4"/>
        <v>Opt.Ind.6.2-Anticorrosive protections</v>
      </c>
      <c r="I114" s="103" t="str">
        <f t="shared" si="4"/>
        <v>Conf.</v>
      </c>
      <c r="J114" s="103" t="str">
        <f t="shared" si="4"/>
        <v>dr.ing.</v>
      </c>
      <c r="K114" s="103" t="str">
        <f t="shared" si="4"/>
        <v>POPESCU Mihaela</v>
      </c>
      <c r="L114" s="103" t="str">
        <f t="shared" si="4"/>
        <v>Conf.</v>
      </c>
      <c r="M114" s="103" t="str">
        <f t="shared" si="4"/>
        <v>dr.ing.</v>
      </c>
      <c r="N114" s="103" t="str">
        <f t="shared" si="4"/>
        <v>POPESCU Mihaela</v>
      </c>
      <c r="O114" s="103" t="str">
        <f t="shared" si="4"/>
        <v>E</v>
      </c>
      <c r="P114" s="103">
        <f t="shared" si="4"/>
        <v>4</v>
      </c>
      <c r="Q114" s="103">
        <f t="shared" si="4"/>
        <v>28</v>
      </c>
      <c r="R114" s="103">
        <f t="shared" si="4"/>
        <v>0</v>
      </c>
      <c r="S114" s="103">
        <f t="shared" si="4"/>
        <v>28</v>
      </c>
      <c r="T114" s="103">
        <f t="shared" si="4"/>
        <v>0</v>
      </c>
      <c r="U114" s="103">
        <f t="shared" si="4"/>
        <v>56</v>
      </c>
      <c r="V114" s="103" t="str">
        <f t="shared" si="4"/>
        <v>DS</v>
      </c>
      <c r="W114" s="103">
        <f t="shared" si="4"/>
        <v>56</v>
      </c>
      <c r="X114" s="103">
        <f t="shared" si="4"/>
        <v>28</v>
      </c>
      <c r="Y114" s="103">
        <f t="shared" si="4"/>
        <v>28</v>
      </c>
      <c r="Z114" s="103">
        <f t="shared" si="4"/>
        <v>4</v>
      </c>
      <c r="AA114" s="103">
        <f t="shared" si="4"/>
        <v>2</v>
      </c>
      <c r="AB114" s="103">
        <f t="shared" si="4"/>
        <v>2</v>
      </c>
      <c r="AC114" s="103" t="str">
        <f t="shared" si="4"/>
        <v>Opt.</v>
      </c>
    </row>
    <row r="115" spans="2:29" x14ac:dyDescent="0.2">
      <c r="B115" s="102">
        <f t="shared" si="6"/>
        <v>7</v>
      </c>
      <c r="C115" s="102"/>
      <c r="D115" s="103">
        <f t="shared" si="5"/>
        <v>4</v>
      </c>
      <c r="E115" s="103">
        <f t="shared" si="4"/>
        <v>7</v>
      </c>
      <c r="F115" s="102" t="str">
        <f t="shared" si="4"/>
        <v>Optional independent 7</v>
      </c>
      <c r="G115" s="103" t="str">
        <f t="shared" si="4"/>
        <v>Opt.Ind.7.1-Product manufacturing engineering (*)</v>
      </c>
      <c r="H115" s="103" t="str">
        <f t="shared" si="4"/>
        <v>Opt.Ind.7.2- Manufacturing engineering</v>
      </c>
      <c r="I115" s="103" t="str">
        <f t="shared" si="4"/>
        <v>Prof.</v>
      </c>
      <c r="J115" s="103" t="str">
        <f t="shared" si="4"/>
        <v>dr.ing.</v>
      </c>
      <c r="K115" s="103" t="str">
        <f t="shared" si="4"/>
        <v>DRAGHICI George</v>
      </c>
      <c r="L115" s="103" t="str">
        <f t="shared" si="4"/>
        <v>S.L.</v>
      </c>
      <c r="M115" s="103" t="str">
        <f t="shared" si="4"/>
        <v>dr.ing.</v>
      </c>
      <c r="N115" s="103" t="str">
        <f t="shared" si="4"/>
        <v>COSMA Cristian</v>
      </c>
      <c r="O115" s="103" t="str">
        <f t="shared" si="4"/>
        <v>E</v>
      </c>
      <c r="P115" s="103">
        <f t="shared" si="4"/>
        <v>5</v>
      </c>
      <c r="Q115" s="103">
        <f t="shared" si="4"/>
        <v>28</v>
      </c>
      <c r="R115" s="103">
        <f t="shared" si="4"/>
        <v>0</v>
      </c>
      <c r="S115" s="103">
        <f t="shared" si="4"/>
        <v>14</v>
      </c>
      <c r="T115" s="103">
        <f t="shared" si="4"/>
        <v>14</v>
      </c>
      <c r="U115" s="103">
        <f t="shared" si="4"/>
        <v>56</v>
      </c>
      <c r="V115" s="103" t="str">
        <f t="shared" si="4"/>
        <v>DS</v>
      </c>
      <c r="W115" s="103">
        <f t="shared" si="4"/>
        <v>56</v>
      </c>
      <c r="X115" s="103">
        <f t="shared" si="4"/>
        <v>28</v>
      </c>
      <c r="Y115" s="103">
        <f t="shared" si="4"/>
        <v>28</v>
      </c>
      <c r="Z115" s="103">
        <f t="shared" si="4"/>
        <v>4</v>
      </c>
      <c r="AA115" s="103">
        <f t="shared" si="4"/>
        <v>2</v>
      </c>
      <c r="AB115" s="103">
        <f t="shared" si="4"/>
        <v>2</v>
      </c>
      <c r="AC115" s="103" t="str">
        <f t="shared" si="4"/>
        <v>Opt.</v>
      </c>
    </row>
    <row r="116" spans="2:29" x14ac:dyDescent="0.2">
      <c r="B116" s="102">
        <f t="shared" si="6"/>
        <v>8</v>
      </c>
      <c r="C116" s="102"/>
      <c r="D116" s="103">
        <f t="shared" si="5"/>
        <v>4</v>
      </c>
      <c r="E116" s="103">
        <f t="shared" si="4"/>
        <v>7</v>
      </c>
      <c r="F116" s="102" t="str">
        <f t="shared" si="4"/>
        <v>Optional independent 8</v>
      </c>
      <c r="G116" s="103" t="str">
        <f t="shared" si="4"/>
        <v>Opt.Ind.8.1-Servomachinery, gauges and sensors (*)</v>
      </c>
      <c r="H116" s="103" t="str">
        <f t="shared" si="4"/>
        <v>Opt.Ind.8.2-Driving of the processing machines</v>
      </c>
      <c r="I116" s="103" t="str">
        <f t="shared" si="4"/>
        <v>Conf.</v>
      </c>
      <c r="J116" s="103" t="str">
        <f t="shared" si="4"/>
        <v>dr.ing.</v>
      </c>
      <c r="K116" s="103" t="str">
        <f t="shared" si="4"/>
        <v>SOSDEAN Danut</v>
      </c>
      <c r="L116" s="103" t="str">
        <f t="shared" si="4"/>
        <v>Conf.</v>
      </c>
      <c r="M116" s="103" t="str">
        <f t="shared" si="4"/>
        <v>dr.ing.</v>
      </c>
      <c r="N116" s="103" t="str">
        <f t="shared" si="4"/>
        <v>SOSDEAN Danut</v>
      </c>
      <c r="O116" s="103" t="str">
        <f t="shared" si="4"/>
        <v>E</v>
      </c>
      <c r="P116" s="103">
        <f t="shared" si="4"/>
        <v>5</v>
      </c>
      <c r="Q116" s="103">
        <f t="shared" si="4"/>
        <v>28</v>
      </c>
      <c r="R116" s="103">
        <f t="shared" si="4"/>
        <v>0</v>
      </c>
      <c r="S116" s="103">
        <f t="shared" si="4"/>
        <v>28</v>
      </c>
      <c r="T116" s="103">
        <f t="shared" si="4"/>
        <v>0</v>
      </c>
      <c r="U116" s="103">
        <f t="shared" si="4"/>
        <v>56</v>
      </c>
      <c r="V116" s="103" t="str">
        <f t="shared" si="4"/>
        <v>DS</v>
      </c>
      <c r="W116" s="103">
        <f t="shared" si="4"/>
        <v>56</v>
      </c>
      <c r="X116" s="103">
        <f t="shared" si="4"/>
        <v>28</v>
      </c>
      <c r="Y116" s="103">
        <f t="shared" si="4"/>
        <v>28</v>
      </c>
      <c r="Z116" s="103">
        <f t="shared" si="4"/>
        <v>4</v>
      </c>
      <c r="AA116" s="103">
        <f t="shared" si="4"/>
        <v>2</v>
      </c>
      <c r="AB116" s="103">
        <f t="shared" si="4"/>
        <v>2</v>
      </c>
      <c r="AC116" s="103" t="str">
        <f t="shared" si="4"/>
        <v>Opt.</v>
      </c>
    </row>
    <row r="117" spans="2:29" x14ac:dyDescent="0.2">
      <c r="B117" s="102">
        <f t="shared" si="6"/>
        <v>9</v>
      </c>
      <c r="C117" s="102"/>
      <c r="D117" s="103">
        <f t="shared" si="5"/>
        <v>4</v>
      </c>
      <c r="E117" s="103">
        <f t="shared" si="4"/>
        <v>7</v>
      </c>
      <c r="F117" s="102" t="str">
        <f t="shared" si="4"/>
        <v>Optional independent 9</v>
      </c>
      <c r="G117" s="103" t="str">
        <f t="shared" si="4"/>
        <v>Opt.Ind.9.1-Innovation and vocational communication (*)</v>
      </c>
      <c r="H117" s="103" t="str">
        <f t="shared" si="4"/>
        <v xml:space="preserve">Opt.Ind.9.2-Technical creativity and value engineering </v>
      </c>
      <c r="I117" s="103" t="str">
        <f t="shared" si="4"/>
        <v>Conf.</v>
      </c>
      <c r="J117" s="103" t="str">
        <f t="shared" si="4"/>
        <v>dr.ing.</v>
      </c>
      <c r="K117" s="103" t="str">
        <f t="shared" si="4"/>
        <v>STAN Daniel</v>
      </c>
      <c r="L117" s="103" t="str">
        <f t="shared" si="4"/>
        <v>Asist.</v>
      </c>
      <c r="M117" s="103" t="str">
        <f t="shared" si="4"/>
        <v>dr.ing.</v>
      </c>
      <c r="N117" s="103" t="str">
        <f t="shared" si="4"/>
        <v>FERICIAN Florin</v>
      </c>
      <c r="O117" s="103" t="str">
        <f t="shared" si="4"/>
        <v>D</v>
      </c>
      <c r="P117" s="103">
        <f t="shared" si="4"/>
        <v>5</v>
      </c>
      <c r="Q117" s="103">
        <f t="shared" si="4"/>
        <v>35</v>
      </c>
      <c r="R117" s="103">
        <f t="shared" si="4"/>
        <v>0</v>
      </c>
      <c r="S117" s="103">
        <f t="shared" si="4"/>
        <v>7</v>
      </c>
      <c r="T117" s="103">
        <f t="shared" si="4"/>
        <v>21</v>
      </c>
      <c r="U117" s="103">
        <f t="shared" si="4"/>
        <v>63</v>
      </c>
      <c r="V117" s="103" t="str">
        <f t="shared" si="4"/>
        <v>DS</v>
      </c>
      <c r="W117" s="103">
        <f t="shared" si="4"/>
        <v>63</v>
      </c>
      <c r="X117" s="103">
        <f t="shared" si="4"/>
        <v>35</v>
      </c>
      <c r="Y117" s="103">
        <f t="shared" si="4"/>
        <v>28</v>
      </c>
      <c r="Z117" s="103">
        <f t="shared" si="4"/>
        <v>4.5</v>
      </c>
      <c r="AA117" s="103">
        <f t="shared" si="4"/>
        <v>2.5</v>
      </c>
      <c r="AB117" s="103">
        <f t="shared" si="4"/>
        <v>2</v>
      </c>
      <c r="AC117" s="103" t="str">
        <f t="shared" si="4"/>
        <v>Opt.</v>
      </c>
    </row>
    <row r="118" spans="2:29" x14ac:dyDescent="0.2">
      <c r="B118" s="102">
        <f t="shared" si="6"/>
        <v>10</v>
      </c>
      <c r="C118" s="102"/>
      <c r="D118" s="103">
        <f t="shared" si="5"/>
        <v>4</v>
      </c>
      <c r="E118" s="103">
        <f t="shared" si="4"/>
        <v>7</v>
      </c>
      <c r="F118" s="102" t="str">
        <f t="shared" si="4"/>
        <v>Optional independent 10</v>
      </c>
      <c r="G118" s="103" t="str">
        <f t="shared" si="4"/>
        <v>Opt.Ind.10.1-Materials deformation and breakage (*)</v>
      </c>
      <c r="H118" s="103" t="str">
        <f t="shared" si="4"/>
        <v>Opt.Ind.10.2-Industrial welding</v>
      </c>
      <c r="I118" s="103" t="str">
        <f t="shared" si="4"/>
        <v>S.L.</v>
      </c>
      <c r="J118" s="103" t="str">
        <f t="shared" si="4"/>
        <v>dr.ing.</v>
      </c>
      <c r="K118" s="103" t="str">
        <f t="shared" si="4"/>
        <v xml:space="preserve">LOCOVEI Cosmin </v>
      </c>
      <c r="L118" s="103" t="str">
        <f t="shared" si="4"/>
        <v>S.L.</v>
      </c>
      <c r="M118" s="103" t="str">
        <f t="shared" si="4"/>
        <v>dr.ing.</v>
      </c>
      <c r="N118" s="103" t="str">
        <f t="shared" si="4"/>
        <v xml:space="preserve">LOCOVEI Cosmin </v>
      </c>
      <c r="O118" s="103" t="str">
        <f t="shared" si="4"/>
        <v>E</v>
      </c>
      <c r="P118" s="103">
        <f t="shared" si="4"/>
        <v>5</v>
      </c>
      <c r="Q118" s="103">
        <f t="shared" si="4"/>
        <v>28</v>
      </c>
      <c r="R118" s="103">
        <f t="shared" si="4"/>
        <v>0</v>
      </c>
      <c r="S118" s="103">
        <f t="shared" si="4"/>
        <v>14</v>
      </c>
      <c r="T118" s="103">
        <f t="shared" si="4"/>
        <v>14</v>
      </c>
      <c r="U118" s="103">
        <f t="shared" si="4"/>
        <v>56</v>
      </c>
      <c r="V118" s="103" t="str">
        <f t="shared" si="4"/>
        <v>DS</v>
      </c>
      <c r="W118" s="103">
        <f t="shared" si="4"/>
        <v>56</v>
      </c>
      <c r="X118" s="103">
        <f t="shared" si="4"/>
        <v>28</v>
      </c>
      <c r="Y118" s="103">
        <f t="shared" si="4"/>
        <v>28</v>
      </c>
      <c r="Z118" s="103">
        <f t="shared" si="4"/>
        <v>4</v>
      </c>
      <c r="AA118" s="103">
        <f t="shared" si="4"/>
        <v>2</v>
      </c>
      <c r="AB118" s="103">
        <f t="shared" si="4"/>
        <v>2</v>
      </c>
      <c r="AC118" s="103" t="str">
        <f t="shared" si="4"/>
        <v>Opt.</v>
      </c>
    </row>
    <row r="119" spans="2:29" x14ac:dyDescent="0.2">
      <c r="B119" s="102">
        <f t="shared" si="6"/>
        <v>11</v>
      </c>
      <c r="C119" s="102"/>
      <c r="D119" s="103">
        <f t="shared" si="5"/>
        <v>4</v>
      </c>
      <c r="E119" s="103">
        <f t="shared" si="4"/>
        <v>8</v>
      </c>
      <c r="F119" s="102" t="str">
        <f t="shared" si="4"/>
        <v>Optional packed 3</v>
      </c>
      <c r="G119" s="103" t="str">
        <f t="shared" si="4"/>
        <v>Opt.Pac.3.1-Numerical Control Machine Tools Programing (*)</v>
      </c>
      <c r="H119" s="103" t="str">
        <f t="shared" si="4"/>
        <v>Opt.Pac.3.2-Flexible manufacturing systems</v>
      </c>
      <c r="I119" s="103" t="str">
        <f t="shared" si="4"/>
        <v>S.L.</v>
      </c>
      <c r="J119" s="103" t="str">
        <f t="shared" si="4"/>
        <v>dr.ing.</v>
      </c>
      <c r="K119" s="103" t="str">
        <f t="shared" si="4"/>
        <v>BUT Adrian</v>
      </c>
      <c r="L119" s="103" t="str">
        <f t="shared" si="4"/>
        <v>S.L.</v>
      </c>
      <c r="M119" s="103" t="str">
        <f t="shared" si="4"/>
        <v>dr.ing.</v>
      </c>
      <c r="N119" s="103" t="str">
        <f t="shared" si="4"/>
        <v>BUT Adrian</v>
      </c>
      <c r="O119" s="103" t="str">
        <f t="shared" si="4"/>
        <v>E</v>
      </c>
      <c r="P119" s="103">
        <f t="shared" si="4"/>
        <v>4</v>
      </c>
      <c r="Q119" s="103">
        <f t="shared" si="4"/>
        <v>28</v>
      </c>
      <c r="R119" s="103">
        <f t="shared" si="4"/>
        <v>0</v>
      </c>
      <c r="S119" s="103">
        <f t="shared" si="4"/>
        <v>28</v>
      </c>
      <c r="T119" s="103">
        <f t="shared" si="4"/>
        <v>0</v>
      </c>
      <c r="U119" s="103">
        <f t="shared" si="4"/>
        <v>56</v>
      </c>
      <c r="V119" s="103" t="str">
        <f t="shared" si="4"/>
        <v>DS</v>
      </c>
      <c r="W119" s="103">
        <f t="shared" si="4"/>
        <v>56</v>
      </c>
      <c r="X119" s="103">
        <f t="shared" si="4"/>
        <v>28</v>
      </c>
      <c r="Y119" s="103">
        <f t="shared" ref="Y119:AC128" si="7">IF($B119&gt;MAX($A$9:$A$104),"",INDEX(Y$9:Y$104,SUMIF($A$9:$A$104,$B119,$C$9:$C$104),1,1))</f>
        <v>28</v>
      </c>
      <c r="Z119" s="103">
        <f t="shared" si="7"/>
        <v>4</v>
      </c>
      <c r="AA119" s="103">
        <f t="shared" si="7"/>
        <v>2</v>
      </c>
      <c r="AB119" s="103">
        <f t="shared" si="7"/>
        <v>2</v>
      </c>
      <c r="AC119" s="103" t="str">
        <f t="shared" si="7"/>
        <v>Opt.</v>
      </c>
    </row>
    <row r="120" spans="2:29" x14ac:dyDescent="0.2">
      <c r="B120" s="102">
        <f t="shared" si="6"/>
        <v>12</v>
      </c>
      <c r="C120" s="102"/>
      <c r="D120" s="103">
        <f t="shared" si="5"/>
        <v>4</v>
      </c>
      <c r="E120" s="103">
        <f t="shared" si="5"/>
        <v>8</v>
      </c>
      <c r="F120" s="102" t="str">
        <f t="shared" si="5"/>
        <v>Optional packed 4</v>
      </c>
      <c r="G120" s="103" t="str">
        <f t="shared" si="5"/>
        <v>Opt.Pac.4.1-Manufacturing equipments and technologies (*)</v>
      </c>
      <c r="H120" s="103" t="str">
        <f t="shared" si="5"/>
        <v>Opt.Pac.4.2-Manufacturing equipments and processes</v>
      </c>
      <c r="I120" s="103" t="str">
        <f t="shared" si="5"/>
        <v>Prof.</v>
      </c>
      <c r="J120" s="103" t="str">
        <f t="shared" si="5"/>
        <v>dr.ing.</v>
      </c>
      <c r="K120" s="103" t="str">
        <f t="shared" si="5"/>
        <v>DRAGHICI George</v>
      </c>
      <c r="L120" s="103" t="str">
        <f t="shared" si="5"/>
        <v>S.L.</v>
      </c>
      <c r="M120" s="103" t="str">
        <f t="shared" si="5"/>
        <v>dr.ing.</v>
      </c>
      <c r="N120" s="103" t="str">
        <f t="shared" si="5"/>
        <v>BUT Adrian</v>
      </c>
      <c r="O120" s="103" t="str">
        <f t="shared" si="5"/>
        <v>E</v>
      </c>
      <c r="P120" s="103">
        <f t="shared" si="5"/>
        <v>4</v>
      </c>
      <c r="Q120" s="103">
        <f t="shared" si="5"/>
        <v>28</v>
      </c>
      <c r="R120" s="103">
        <f t="shared" si="5"/>
        <v>0</v>
      </c>
      <c r="S120" s="103">
        <f t="shared" si="5"/>
        <v>28</v>
      </c>
      <c r="T120" s="103">
        <f t="shared" ref="T120:X129" si="8">IF($B120&gt;MAX($A$9:$A$104),"",INDEX(T$9:T$104,SUMIF($A$9:$A$104,$B120,$C$9:$C$104),1,1))</f>
        <v>0</v>
      </c>
      <c r="U120" s="103">
        <f t="shared" si="8"/>
        <v>56</v>
      </c>
      <c r="V120" s="103" t="str">
        <f t="shared" si="8"/>
        <v>DS</v>
      </c>
      <c r="W120" s="103">
        <f t="shared" si="8"/>
        <v>56</v>
      </c>
      <c r="X120" s="103">
        <f t="shared" si="8"/>
        <v>28</v>
      </c>
      <c r="Y120" s="103">
        <f t="shared" si="7"/>
        <v>28</v>
      </c>
      <c r="Z120" s="103">
        <f t="shared" si="7"/>
        <v>4</v>
      </c>
      <c r="AA120" s="103">
        <f t="shared" si="7"/>
        <v>2</v>
      </c>
      <c r="AB120" s="103">
        <f t="shared" si="7"/>
        <v>2</v>
      </c>
      <c r="AC120" s="103" t="str">
        <f t="shared" si="7"/>
        <v>Opt.</v>
      </c>
    </row>
    <row r="121" spans="2:29" x14ac:dyDescent="0.2">
      <c r="B121" s="102">
        <f t="shared" si="6"/>
        <v>13</v>
      </c>
      <c r="C121" s="102"/>
      <c r="D121" s="103">
        <f t="shared" si="5"/>
        <v>4</v>
      </c>
      <c r="E121" s="103">
        <f t="shared" si="5"/>
        <v>8</v>
      </c>
      <c r="F121" s="102" t="str">
        <f t="shared" si="5"/>
        <v>Optional packed 5</v>
      </c>
      <c r="G121" s="103" t="str">
        <f t="shared" si="5"/>
        <v>Opt.Pac.5.1-3D measurement procedures (*)</v>
      </c>
      <c r="H121" s="103" t="str">
        <f t="shared" si="5"/>
        <v>Opt.Pac.5.2-CComputer aided 3D measurements</v>
      </c>
      <c r="I121" s="103" t="str">
        <f t="shared" si="5"/>
        <v>Conf.</v>
      </c>
      <c r="J121" s="103" t="str">
        <f t="shared" si="5"/>
        <v>dr.ing.</v>
      </c>
      <c r="K121" s="103" t="str">
        <f t="shared" si="5"/>
        <v>TULCAN Aurel</v>
      </c>
      <c r="L121" s="103" t="str">
        <f t="shared" si="5"/>
        <v>Conf.</v>
      </c>
      <c r="M121" s="103" t="str">
        <f t="shared" si="5"/>
        <v>dr.ing.</v>
      </c>
      <c r="N121" s="103" t="str">
        <f t="shared" si="5"/>
        <v>TULCAN Aurel</v>
      </c>
      <c r="O121" s="103" t="str">
        <f t="shared" si="5"/>
        <v>E</v>
      </c>
      <c r="P121" s="103">
        <f t="shared" si="5"/>
        <v>4</v>
      </c>
      <c r="Q121" s="103">
        <f t="shared" si="5"/>
        <v>21</v>
      </c>
      <c r="R121" s="103">
        <f t="shared" si="5"/>
        <v>0</v>
      </c>
      <c r="S121" s="103">
        <f t="shared" si="5"/>
        <v>14</v>
      </c>
      <c r="T121" s="103">
        <f t="shared" si="8"/>
        <v>0</v>
      </c>
      <c r="U121" s="103">
        <f t="shared" si="8"/>
        <v>35</v>
      </c>
      <c r="V121" s="103" t="str">
        <f t="shared" si="8"/>
        <v>DS</v>
      </c>
      <c r="W121" s="103">
        <f t="shared" si="8"/>
        <v>35</v>
      </c>
      <c r="X121" s="103">
        <f t="shared" si="8"/>
        <v>21</v>
      </c>
      <c r="Y121" s="103">
        <f t="shared" si="7"/>
        <v>14</v>
      </c>
      <c r="Z121" s="103">
        <f t="shared" si="7"/>
        <v>2.5</v>
      </c>
      <c r="AA121" s="103">
        <f t="shared" si="7"/>
        <v>1.5</v>
      </c>
      <c r="AB121" s="103">
        <f t="shared" si="7"/>
        <v>1</v>
      </c>
      <c r="AC121" s="103" t="str">
        <f t="shared" si="7"/>
        <v>Opt.</v>
      </c>
    </row>
    <row r="122" spans="2:29" x14ac:dyDescent="0.2">
      <c r="B122" s="102">
        <f t="shared" si="6"/>
        <v>14</v>
      </c>
      <c r="C122" s="102"/>
      <c r="D122" s="103">
        <f t="shared" si="5"/>
        <v>4</v>
      </c>
      <c r="E122" s="103">
        <f t="shared" si="5"/>
        <v>8</v>
      </c>
      <c r="F122" s="102" t="str">
        <f t="shared" si="5"/>
        <v>Optional packed 6</v>
      </c>
      <c r="G122" s="103" t="str">
        <f t="shared" si="5"/>
        <v>Opt.Pac.6.1- Plastics processing technologies (*)</v>
      </c>
      <c r="H122" s="103" t="str">
        <f t="shared" si="5"/>
        <v xml:space="preserve">Opt.Pac.6.2-Injection moulding technology </v>
      </c>
      <c r="I122" s="103" t="str">
        <f t="shared" si="5"/>
        <v>Conf.</v>
      </c>
      <c r="J122" s="103" t="str">
        <f t="shared" si="5"/>
        <v>dr.ing.</v>
      </c>
      <c r="K122" s="103" t="str">
        <f t="shared" si="5"/>
        <v>STAN Daniel</v>
      </c>
      <c r="L122" s="103" t="str">
        <f t="shared" si="5"/>
        <v>Conf.</v>
      </c>
      <c r="M122" s="103" t="str">
        <f t="shared" si="5"/>
        <v>dr.ing.</v>
      </c>
      <c r="N122" s="103" t="str">
        <f t="shared" si="5"/>
        <v>STAN Daniel</v>
      </c>
      <c r="O122" s="103" t="str">
        <f t="shared" si="5"/>
        <v>E</v>
      </c>
      <c r="P122" s="103">
        <f t="shared" si="5"/>
        <v>3</v>
      </c>
      <c r="Q122" s="103">
        <f t="shared" si="5"/>
        <v>21</v>
      </c>
      <c r="R122" s="103">
        <f t="shared" si="5"/>
        <v>0</v>
      </c>
      <c r="S122" s="103">
        <f t="shared" si="5"/>
        <v>0</v>
      </c>
      <c r="T122" s="103">
        <f t="shared" si="8"/>
        <v>14</v>
      </c>
      <c r="U122" s="103">
        <f t="shared" si="8"/>
        <v>35</v>
      </c>
      <c r="V122" s="103" t="str">
        <f t="shared" si="8"/>
        <v>DS</v>
      </c>
      <c r="W122" s="103">
        <f t="shared" si="8"/>
        <v>35</v>
      </c>
      <c r="X122" s="103">
        <f t="shared" si="8"/>
        <v>21</v>
      </c>
      <c r="Y122" s="103">
        <f t="shared" si="7"/>
        <v>14</v>
      </c>
      <c r="Z122" s="103">
        <f t="shared" si="7"/>
        <v>2.5</v>
      </c>
      <c r="AA122" s="103">
        <f t="shared" si="7"/>
        <v>1.5</v>
      </c>
      <c r="AB122" s="103">
        <f t="shared" si="7"/>
        <v>1</v>
      </c>
      <c r="AC122" s="103" t="str">
        <f t="shared" si="7"/>
        <v>Opt.</v>
      </c>
    </row>
    <row r="123" spans="2:29" x14ac:dyDescent="0.2">
      <c r="B123" s="102">
        <f t="shared" si="6"/>
        <v>15</v>
      </c>
      <c r="C123" s="102"/>
      <c r="D123" s="103">
        <f t="shared" si="5"/>
        <v>4</v>
      </c>
      <c r="E123" s="103">
        <f t="shared" si="5"/>
        <v>8</v>
      </c>
      <c r="F123" s="102" t="str">
        <f t="shared" si="5"/>
        <v>Preparation of license dissertation</v>
      </c>
      <c r="G123" s="103">
        <f t="shared" si="5"/>
        <v>0</v>
      </c>
      <c r="H123" s="103">
        <f t="shared" si="5"/>
        <v>0</v>
      </c>
      <c r="I123" s="103">
        <f t="shared" si="5"/>
        <v>0</v>
      </c>
      <c r="J123" s="103">
        <f t="shared" si="5"/>
        <v>0</v>
      </c>
      <c r="K123" s="103">
        <f t="shared" si="5"/>
        <v>0</v>
      </c>
      <c r="L123" s="103">
        <f t="shared" si="5"/>
        <v>0</v>
      </c>
      <c r="M123" s="103">
        <f t="shared" si="5"/>
        <v>0</v>
      </c>
      <c r="N123" s="103">
        <f t="shared" si="5"/>
        <v>0</v>
      </c>
      <c r="O123" s="103" t="str">
        <f t="shared" si="5"/>
        <v>D</v>
      </c>
      <c r="P123" s="103">
        <f t="shared" si="5"/>
        <v>5</v>
      </c>
      <c r="Q123" s="103">
        <f t="shared" si="5"/>
        <v>0</v>
      </c>
      <c r="R123" s="103">
        <f t="shared" si="5"/>
        <v>0</v>
      </c>
      <c r="S123" s="103">
        <f t="shared" si="5"/>
        <v>0</v>
      </c>
      <c r="T123" s="103">
        <f t="shared" si="8"/>
        <v>182</v>
      </c>
      <c r="U123" s="103">
        <f t="shared" si="8"/>
        <v>182</v>
      </c>
      <c r="V123" s="103" t="str">
        <f t="shared" si="8"/>
        <v>DS</v>
      </c>
      <c r="W123" s="103">
        <f t="shared" si="8"/>
        <v>182</v>
      </c>
      <c r="X123" s="103">
        <f t="shared" si="8"/>
        <v>0</v>
      </c>
      <c r="Y123" s="103">
        <f t="shared" si="7"/>
        <v>182</v>
      </c>
      <c r="Z123" s="103">
        <f t="shared" si="7"/>
        <v>13</v>
      </c>
      <c r="AA123" s="103">
        <f t="shared" si="7"/>
        <v>0</v>
      </c>
      <c r="AB123" s="103">
        <f t="shared" si="7"/>
        <v>13</v>
      </c>
      <c r="AC123" s="103" t="str">
        <f t="shared" si="7"/>
        <v>Oblig.</v>
      </c>
    </row>
    <row r="124" spans="2:29" x14ac:dyDescent="0.2">
      <c r="B124" s="102">
        <f t="shared" si="6"/>
        <v>16</v>
      </c>
      <c r="C124" s="102"/>
      <c r="D124" s="103">
        <f t="shared" si="5"/>
        <v>4</v>
      </c>
      <c r="E124" s="103">
        <f t="shared" si="5"/>
        <v>8</v>
      </c>
      <c r="F124" s="102" t="str">
        <f t="shared" si="5"/>
        <v>Supporting of the license dissertation</v>
      </c>
      <c r="G124" s="103">
        <f t="shared" si="5"/>
        <v>0</v>
      </c>
      <c r="H124" s="103">
        <f t="shared" si="5"/>
        <v>0</v>
      </c>
      <c r="I124" s="103">
        <f t="shared" si="5"/>
        <v>0</v>
      </c>
      <c r="J124" s="103">
        <f t="shared" si="5"/>
        <v>0</v>
      </c>
      <c r="K124" s="103">
        <f t="shared" si="5"/>
        <v>0</v>
      </c>
      <c r="L124" s="103">
        <f t="shared" si="5"/>
        <v>0</v>
      </c>
      <c r="M124" s="103">
        <f t="shared" si="5"/>
        <v>0</v>
      </c>
      <c r="N124" s="103">
        <f t="shared" si="5"/>
        <v>0</v>
      </c>
      <c r="O124" s="103" t="str">
        <f t="shared" si="5"/>
        <v>E</v>
      </c>
      <c r="P124" s="103">
        <f t="shared" si="5"/>
        <v>10</v>
      </c>
      <c r="Q124" s="103">
        <f t="shared" si="5"/>
        <v>0</v>
      </c>
      <c r="R124" s="103">
        <f t="shared" si="5"/>
        <v>0</v>
      </c>
      <c r="S124" s="103">
        <f t="shared" si="5"/>
        <v>0</v>
      </c>
      <c r="T124" s="103">
        <f t="shared" si="8"/>
        <v>0</v>
      </c>
      <c r="U124" s="103">
        <f t="shared" si="8"/>
        <v>0</v>
      </c>
      <c r="V124" s="103" t="str">
        <f t="shared" si="8"/>
        <v>DS</v>
      </c>
      <c r="W124" s="103">
        <f t="shared" si="8"/>
        <v>0</v>
      </c>
      <c r="X124" s="103">
        <f t="shared" si="8"/>
        <v>0</v>
      </c>
      <c r="Y124" s="103">
        <f t="shared" si="7"/>
        <v>0</v>
      </c>
      <c r="Z124" s="103">
        <f t="shared" si="7"/>
        <v>0</v>
      </c>
      <c r="AA124" s="103">
        <f t="shared" si="7"/>
        <v>0</v>
      </c>
      <c r="AB124" s="103">
        <f t="shared" si="7"/>
        <v>0</v>
      </c>
      <c r="AC124" s="103" t="str">
        <f t="shared" si="7"/>
        <v>Oblig.</v>
      </c>
    </row>
    <row r="125" spans="2:29" x14ac:dyDescent="0.2">
      <c r="B125" s="102" t="str">
        <f t="shared" si="6"/>
        <v/>
      </c>
      <c r="C125" s="102"/>
      <c r="D125" s="103" t="str">
        <f t="shared" si="5"/>
        <v/>
      </c>
      <c r="E125" s="103" t="str">
        <f t="shared" si="5"/>
        <v/>
      </c>
      <c r="F125" s="102" t="str">
        <f t="shared" si="5"/>
        <v/>
      </c>
      <c r="G125" s="103" t="str">
        <f t="shared" si="5"/>
        <v/>
      </c>
      <c r="H125" s="103" t="str">
        <f t="shared" si="5"/>
        <v/>
      </c>
      <c r="I125" s="103" t="str">
        <f t="shared" si="5"/>
        <v/>
      </c>
      <c r="J125" s="103" t="str">
        <f t="shared" si="5"/>
        <v/>
      </c>
      <c r="K125" s="103" t="str">
        <f t="shared" si="5"/>
        <v/>
      </c>
      <c r="L125" s="103" t="str">
        <f t="shared" si="5"/>
        <v/>
      </c>
      <c r="M125" s="103" t="str">
        <f t="shared" si="5"/>
        <v/>
      </c>
      <c r="N125" s="103" t="str">
        <f t="shared" si="5"/>
        <v/>
      </c>
      <c r="O125" s="103" t="str">
        <f t="shared" si="5"/>
        <v/>
      </c>
      <c r="P125" s="103" t="str">
        <f t="shared" si="5"/>
        <v/>
      </c>
      <c r="Q125" s="103" t="str">
        <f t="shared" si="5"/>
        <v/>
      </c>
      <c r="R125" s="103" t="str">
        <f t="shared" si="5"/>
        <v/>
      </c>
      <c r="S125" s="103" t="str">
        <f t="shared" si="5"/>
        <v/>
      </c>
      <c r="T125" s="103" t="str">
        <f t="shared" si="8"/>
        <v/>
      </c>
      <c r="U125" s="103" t="str">
        <f t="shared" si="8"/>
        <v/>
      </c>
      <c r="V125" s="103" t="str">
        <f t="shared" si="8"/>
        <v/>
      </c>
      <c r="W125" s="103" t="str">
        <f t="shared" si="8"/>
        <v/>
      </c>
      <c r="X125" s="103" t="str">
        <f t="shared" si="8"/>
        <v/>
      </c>
      <c r="Y125" s="103" t="str">
        <f t="shared" si="7"/>
        <v/>
      </c>
      <c r="Z125" s="103" t="str">
        <f t="shared" si="7"/>
        <v/>
      </c>
      <c r="AA125" s="103" t="str">
        <f t="shared" si="7"/>
        <v/>
      </c>
      <c r="AB125" s="103" t="str">
        <f t="shared" si="7"/>
        <v/>
      </c>
      <c r="AC125" s="103" t="str">
        <f t="shared" si="7"/>
        <v/>
      </c>
    </row>
    <row r="126" spans="2:29" x14ac:dyDescent="0.2">
      <c r="B126" s="102" t="str">
        <f t="shared" si="6"/>
        <v/>
      </c>
      <c r="C126" s="102"/>
      <c r="D126" s="103" t="str">
        <f t="shared" si="5"/>
        <v/>
      </c>
      <c r="E126" s="103" t="str">
        <f t="shared" si="5"/>
        <v/>
      </c>
      <c r="F126" s="102" t="str">
        <f t="shared" si="5"/>
        <v/>
      </c>
      <c r="G126" s="103" t="str">
        <f t="shared" si="5"/>
        <v/>
      </c>
      <c r="H126" s="103" t="str">
        <f t="shared" si="5"/>
        <v/>
      </c>
      <c r="I126" s="103" t="str">
        <f t="shared" si="5"/>
        <v/>
      </c>
      <c r="J126" s="103" t="str">
        <f t="shared" si="5"/>
        <v/>
      </c>
      <c r="K126" s="103" t="str">
        <f t="shared" si="5"/>
        <v/>
      </c>
      <c r="L126" s="103" t="str">
        <f t="shared" si="5"/>
        <v/>
      </c>
      <c r="M126" s="103" t="str">
        <f t="shared" si="5"/>
        <v/>
      </c>
      <c r="N126" s="103" t="str">
        <f t="shared" si="5"/>
        <v/>
      </c>
      <c r="O126" s="103" t="str">
        <f t="shared" si="5"/>
        <v/>
      </c>
      <c r="P126" s="103" t="str">
        <f t="shared" si="5"/>
        <v/>
      </c>
      <c r="Q126" s="103" t="str">
        <f t="shared" si="5"/>
        <v/>
      </c>
      <c r="R126" s="103" t="str">
        <f t="shared" si="5"/>
        <v/>
      </c>
      <c r="S126" s="103" t="str">
        <f t="shared" si="5"/>
        <v/>
      </c>
      <c r="T126" s="103" t="str">
        <f t="shared" si="8"/>
        <v/>
      </c>
      <c r="U126" s="103" t="str">
        <f t="shared" si="8"/>
        <v/>
      </c>
      <c r="V126" s="103" t="str">
        <f t="shared" si="8"/>
        <v/>
      </c>
      <c r="W126" s="103" t="str">
        <f t="shared" si="8"/>
        <v/>
      </c>
      <c r="X126" s="103" t="str">
        <f t="shared" si="8"/>
        <v/>
      </c>
      <c r="Y126" s="103" t="str">
        <f t="shared" si="7"/>
        <v/>
      </c>
      <c r="Z126" s="103" t="str">
        <f t="shared" si="7"/>
        <v/>
      </c>
      <c r="AA126" s="103" t="str">
        <f t="shared" si="7"/>
        <v/>
      </c>
      <c r="AB126" s="103" t="str">
        <f t="shared" si="7"/>
        <v/>
      </c>
      <c r="AC126" s="103" t="str">
        <f t="shared" si="7"/>
        <v/>
      </c>
    </row>
    <row r="127" spans="2:29" x14ac:dyDescent="0.2">
      <c r="B127" s="102" t="str">
        <f t="shared" si="6"/>
        <v/>
      </c>
      <c r="C127" s="102"/>
      <c r="D127" s="103" t="str">
        <f t="shared" si="5"/>
        <v/>
      </c>
      <c r="E127" s="103" t="str">
        <f t="shared" si="5"/>
        <v/>
      </c>
      <c r="F127" s="102" t="str">
        <f t="shared" si="5"/>
        <v/>
      </c>
      <c r="G127" s="103" t="str">
        <f t="shared" si="5"/>
        <v/>
      </c>
      <c r="H127" s="103" t="str">
        <f t="shared" si="5"/>
        <v/>
      </c>
      <c r="I127" s="103" t="str">
        <f t="shared" si="5"/>
        <v/>
      </c>
      <c r="J127" s="103" t="str">
        <f t="shared" si="5"/>
        <v/>
      </c>
      <c r="K127" s="103" t="str">
        <f t="shared" si="5"/>
        <v/>
      </c>
      <c r="L127" s="103" t="str">
        <f t="shared" si="5"/>
        <v/>
      </c>
      <c r="M127" s="103" t="str">
        <f t="shared" si="5"/>
        <v/>
      </c>
      <c r="N127" s="103" t="str">
        <f t="shared" si="5"/>
        <v/>
      </c>
      <c r="O127" s="103" t="str">
        <f t="shared" si="5"/>
        <v/>
      </c>
      <c r="P127" s="103" t="str">
        <f t="shared" si="5"/>
        <v/>
      </c>
      <c r="Q127" s="103" t="str">
        <f t="shared" si="5"/>
        <v/>
      </c>
      <c r="R127" s="103" t="str">
        <f t="shared" si="5"/>
        <v/>
      </c>
      <c r="S127" s="103" t="str">
        <f t="shared" si="5"/>
        <v/>
      </c>
      <c r="T127" s="103" t="str">
        <f t="shared" si="8"/>
        <v/>
      </c>
      <c r="U127" s="103" t="str">
        <f t="shared" si="8"/>
        <v/>
      </c>
      <c r="V127" s="103" t="str">
        <f t="shared" si="8"/>
        <v/>
      </c>
      <c r="W127" s="103" t="str">
        <f t="shared" si="8"/>
        <v/>
      </c>
      <c r="X127" s="103" t="str">
        <f t="shared" si="8"/>
        <v/>
      </c>
      <c r="Y127" s="103" t="str">
        <f t="shared" si="7"/>
        <v/>
      </c>
      <c r="Z127" s="103" t="str">
        <f t="shared" si="7"/>
        <v/>
      </c>
      <c r="AA127" s="103" t="str">
        <f t="shared" si="7"/>
        <v/>
      </c>
      <c r="AB127" s="103" t="str">
        <f t="shared" si="7"/>
        <v/>
      </c>
      <c r="AC127" s="103" t="str">
        <f t="shared" si="7"/>
        <v/>
      </c>
    </row>
    <row r="128" spans="2:29" x14ac:dyDescent="0.2">
      <c r="B128" s="102" t="str">
        <f t="shared" si="6"/>
        <v/>
      </c>
      <c r="C128" s="102"/>
      <c r="D128" s="103" t="str">
        <f t="shared" si="5"/>
        <v/>
      </c>
      <c r="E128" s="103" t="str">
        <f t="shared" si="5"/>
        <v/>
      </c>
      <c r="F128" s="102" t="str">
        <f t="shared" si="5"/>
        <v/>
      </c>
      <c r="G128" s="103" t="str">
        <f t="shared" si="5"/>
        <v/>
      </c>
      <c r="H128" s="103" t="str">
        <f t="shared" si="5"/>
        <v/>
      </c>
      <c r="I128" s="103" t="str">
        <f t="shared" si="5"/>
        <v/>
      </c>
      <c r="J128" s="103" t="str">
        <f t="shared" si="5"/>
        <v/>
      </c>
      <c r="K128" s="103" t="str">
        <f t="shared" si="5"/>
        <v/>
      </c>
      <c r="L128" s="103" t="str">
        <f t="shared" si="5"/>
        <v/>
      </c>
      <c r="M128" s="103" t="str">
        <f t="shared" si="5"/>
        <v/>
      </c>
      <c r="N128" s="103" t="str">
        <f t="shared" si="5"/>
        <v/>
      </c>
      <c r="O128" s="103" t="str">
        <f t="shared" si="5"/>
        <v/>
      </c>
      <c r="P128" s="103" t="str">
        <f t="shared" si="5"/>
        <v/>
      </c>
      <c r="Q128" s="103" t="str">
        <f t="shared" si="5"/>
        <v/>
      </c>
      <c r="R128" s="103" t="str">
        <f t="shared" si="5"/>
        <v/>
      </c>
      <c r="S128" s="103" t="str">
        <f t="shared" si="5"/>
        <v/>
      </c>
      <c r="T128" s="103" t="str">
        <f t="shared" si="8"/>
        <v/>
      </c>
      <c r="U128" s="103" t="str">
        <f t="shared" si="8"/>
        <v/>
      </c>
      <c r="V128" s="103" t="str">
        <f t="shared" si="8"/>
        <v/>
      </c>
      <c r="W128" s="103" t="str">
        <f t="shared" si="8"/>
        <v/>
      </c>
      <c r="X128" s="103" t="str">
        <f t="shared" si="8"/>
        <v/>
      </c>
      <c r="Y128" s="103" t="str">
        <f t="shared" si="7"/>
        <v/>
      </c>
      <c r="Z128" s="103" t="str">
        <f t="shared" si="7"/>
        <v/>
      </c>
      <c r="AA128" s="103" t="str">
        <f t="shared" si="7"/>
        <v/>
      </c>
      <c r="AB128" s="103" t="str">
        <f t="shared" si="7"/>
        <v/>
      </c>
      <c r="AC128" s="103" t="str">
        <f t="shared" si="7"/>
        <v/>
      </c>
    </row>
    <row r="129" spans="2:29" x14ac:dyDescent="0.2">
      <c r="B129" s="102" t="str">
        <f t="shared" si="6"/>
        <v/>
      </c>
      <c r="C129" s="102"/>
      <c r="D129" s="103" t="str">
        <f t="shared" si="5"/>
        <v/>
      </c>
      <c r="E129" s="103" t="str">
        <f t="shared" si="5"/>
        <v/>
      </c>
      <c r="F129" s="102" t="str">
        <f t="shared" si="5"/>
        <v/>
      </c>
      <c r="G129" s="103" t="str">
        <f t="shared" si="5"/>
        <v/>
      </c>
      <c r="H129" s="103" t="str">
        <f t="shared" si="5"/>
        <v/>
      </c>
      <c r="I129" s="103" t="str">
        <f t="shared" si="5"/>
        <v/>
      </c>
      <c r="J129" s="103" t="str">
        <f t="shared" si="5"/>
        <v/>
      </c>
      <c r="K129" s="103" t="str">
        <f t="shared" si="5"/>
        <v/>
      </c>
      <c r="L129" s="103" t="str">
        <f t="shared" si="5"/>
        <v/>
      </c>
      <c r="M129" s="103" t="str">
        <f t="shared" si="5"/>
        <v/>
      </c>
      <c r="N129" s="103" t="str">
        <f t="shared" si="5"/>
        <v/>
      </c>
      <c r="O129" s="103" t="str">
        <f t="shared" si="5"/>
        <v/>
      </c>
      <c r="P129" s="103" t="str">
        <f t="shared" si="5"/>
        <v/>
      </c>
      <c r="Q129" s="103" t="str">
        <f t="shared" si="5"/>
        <v/>
      </c>
      <c r="R129" s="103" t="str">
        <f t="shared" si="5"/>
        <v/>
      </c>
      <c r="S129" s="103" t="str">
        <f t="shared" si="5"/>
        <v/>
      </c>
      <c r="T129" s="103" t="str">
        <f t="shared" si="8"/>
        <v/>
      </c>
      <c r="U129" s="103" t="str">
        <f t="shared" si="8"/>
        <v/>
      </c>
      <c r="V129" s="103" t="str">
        <f t="shared" si="8"/>
        <v/>
      </c>
      <c r="W129" s="103" t="str">
        <f t="shared" si="8"/>
        <v/>
      </c>
      <c r="X129" s="103" t="str">
        <f t="shared" si="8"/>
        <v/>
      </c>
      <c r="Y129" s="103" t="str">
        <f t="shared" ref="Y129:AC140" si="9">IF($B129&gt;MAX($A$9:$A$104),"",INDEX(Y$9:Y$104,SUMIF($A$9:$A$104,$B129,$C$9:$C$104),1,1))</f>
        <v/>
      </c>
      <c r="Z129" s="103" t="str">
        <f t="shared" si="9"/>
        <v/>
      </c>
      <c r="AA129" s="103" t="str">
        <f t="shared" si="9"/>
        <v/>
      </c>
      <c r="AB129" s="103" t="str">
        <f t="shared" si="9"/>
        <v/>
      </c>
      <c r="AC129" s="103" t="str">
        <f t="shared" si="9"/>
        <v/>
      </c>
    </row>
    <row r="130" spans="2:29" x14ac:dyDescent="0.2">
      <c r="B130" s="102" t="str">
        <f t="shared" si="6"/>
        <v/>
      </c>
      <c r="C130" s="102"/>
      <c r="D130" s="103" t="str">
        <f t="shared" si="5"/>
        <v/>
      </c>
      <c r="E130" s="103" t="str">
        <f t="shared" si="5"/>
        <v/>
      </c>
      <c r="F130" s="102" t="str">
        <f t="shared" si="5"/>
        <v/>
      </c>
      <c r="G130" s="103" t="str">
        <f t="shared" si="5"/>
        <v/>
      </c>
      <c r="H130" s="103" t="str">
        <f t="shared" si="5"/>
        <v/>
      </c>
      <c r="I130" s="103" t="str">
        <f t="shared" si="5"/>
        <v/>
      </c>
      <c r="J130" s="103" t="str">
        <f t="shared" si="5"/>
        <v/>
      </c>
      <c r="K130" s="103" t="str">
        <f t="shared" si="5"/>
        <v/>
      </c>
      <c r="L130" s="103" t="str">
        <f t="shared" si="5"/>
        <v/>
      </c>
      <c r="M130" s="103" t="str">
        <f t="shared" si="5"/>
        <v/>
      </c>
      <c r="N130" s="103" t="str">
        <f t="shared" si="5"/>
        <v/>
      </c>
      <c r="O130" s="103" t="str">
        <f t="shared" si="5"/>
        <v/>
      </c>
      <c r="P130" s="103" t="str">
        <f t="shared" si="5"/>
        <v/>
      </c>
      <c r="Q130" s="103" t="str">
        <f t="shared" si="5"/>
        <v/>
      </c>
      <c r="R130" s="103" t="str">
        <f t="shared" si="5"/>
        <v/>
      </c>
      <c r="S130" s="103" t="str">
        <f t="shared" si="5"/>
        <v/>
      </c>
      <c r="T130" s="103" t="str">
        <f t="shared" ref="T130:X140" si="10">IF($B130&gt;MAX($A$9:$A$104),"",INDEX(T$9:T$104,SUMIF($A$9:$A$104,$B130,$C$9:$C$104),1,1))</f>
        <v/>
      </c>
      <c r="U130" s="103" t="str">
        <f t="shared" si="10"/>
        <v/>
      </c>
      <c r="V130" s="103" t="str">
        <f t="shared" si="10"/>
        <v/>
      </c>
      <c r="W130" s="103" t="str">
        <f t="shared" si="10"/>
        <v/>
      </c>
      <c r="X130" s="103" t="str">
        <f t="shared" si="10"/>
        <v/>
      </c>
      <c r="Y130" s="103" t="str">
        <f t="shared" si="9"/>
        <v/>
      </c>
      <c r="Z130" s="103" t="str">
        <f t="shared" si="9"/>
        <v/>
      </c>
      <c r="AA130" s="103" t="str">
        <f t="shared" si="9"/>
        <v/>
      </c>
      <c r="AB130" s="103" t="str">
        <f t="shared" si="9"/>
        <v/>
      </c>
      <c r="AC130" s="103" t="str">
        <f t="shared" si="9"/>
        <v/>
      </c>
    </row>
    <row r="131" spans="2:29" x14ac:dyDescent="0.2">
      <c r="B131" s="102" t="str">
        <f t="shared" si="6"/>
        <v/>
      </c>
      <c r="C131" s="102"/>
      <c r="D131" s="103" t="str">
        <f t="shared" si="5"/>
        <v/>
      </c>
      <c r="E131" s="103" t="str">
        <f t="shared" si="5"/>
        <v/>
      </c>
      <c r="F131" s="102" t="str">
        <f t="shared" si="5"/>
        <v/>
      </c>
      <c r="G131" s="103" t="str">
        <f t="shared" si="5"/>
        <v/>
      </c>
      <c r="H131" s="103" t="str">
        <f t="shared" si="5"/>
        <v/>
      </c>
      <c r="I131" s="103" t="str">
        <f t="shared" si="5"/>
        <v/>
      </c>
      <c r="J131" s="103" t="str">
        <f t="shared" si="5"/>
        <v/>
      </c>
      <c r="K131" s="103" t="str">
        <f t="shared" si="5"/>
        <v/>
      </c>
      <c r="L131" s="103" t="str">
        <f t="shared" si="5"/>
        <v/>
      </c>
      <c r="M131" s="103" t="str">
        <f t="shared" si="5"/>
        <v/>
      </c>
      <c r="N131" s="103" t="str">
        <f t="shared" si="5"/>
        <v/>
      </c>
      <c r="O131" s="103" t="str">
        <f t="shared" si="5"/>
        <v/>
      </c>
      <c r="P131" s="103" t="str">
        <f t="shared" si="5"/>
        <v/>
      </c>
      <c r="Q131" s="103" t="str">
        <f t="shared" si="5"/>
        <v/>
      </c>
      <c r="R131" s="103" t="str">
        <f t="shared" si="5"/>
        <v/>
      </c>
      <c r="S131" s="103" t="str">
        <f t="shared" si="5"/>
        <v/>
      </c>
      <c r="T131" s="103" t="str">
        <f t="shared" si="10"/>
        <v/>
      </c>
      <c r="U131" s="103" t="str">
        <f t="shared" si="10"/>
        <v/>
      </c>
      <c r="V131" s="103" t="str">
        <f t="shared" si="10"/>
        <v/>
      </c>
      <c r="W131" s="103" t="str">
        <f t="shared" si="10"/>
        <v/>
      </c>
      <c r="X131" s="103" t="str">
        <f t="shared" si="10"/>
        <v/>
      </c>
      <c r="Y131" s="103" t="str">
        <f t="shared" si="9"/>
        <v/>
      </c>
      <c r="Z131" s="103" t="str">
        <f t="shared" si="9"/>
        <v/>
      </c>
      <c r="AA131" s="103" t="str">
        <f t="shared" si="9"/>
        <v/>
      </c>
      <c r="AB131" s="103" t="str">
        <f t="shared" si="9"/>
        <v/>
      </c>
      <c r="AC131" s="103" t="str">
        <f t="shared" si="9"/>
        <v/>
      </c>
    </row>
    <row r="132" spans="2:29" x14ac:dyDescent="0.2">
      <c r="B132" s="102" t="str">
        <f t="shared" si="6"/>
        <v/>
      </c>
      <c r="C132" s="102"/>
      <c r="D132" s="103" t="str">
        <f t="shared" si="5"/>
        <v/>
      </c>
      <c r="E132" s="103" t="str">
        <f t="shared" si="5"/>
        <v/>
      </c>
      <c r="F132" s="102" t="str">
        <f t="shared" si="5"/>
        <v/>
      </c>
      <c r="G132" s="103" t="str">
        <f t="shared" si="5"/>
        <v/>
      </c>
      <c r="H132" s="103" t="str">
        <f t="shared" si="5"/>
        <v/>
      </c>
      <c r="I132" s="103" t="str">
        <f t="shared" si="5"/>
        <v/>
      </c>
      <c r="J132" s="103" t="str">
        <f t="shared" si="5"/>
        <v/>
      </c>
      <c r="K132" s="103" t="str">
        <f t="shared" si="5"/>
        <v/>
      </c>
      <c r="L132" s="103" t="str">
        <f t="shared" si="5"/>
        <v/>
      </c>
      <c r="M132" s="103" t="str">
        <f t="shared" si="5"/>
        <v/>
      </c>
      <c r="N132" s="103" t="str">
        <f t="shared" si="5"/>
        <v/>
      </c>
      <c r="O132" s="103" t="str">
        <f t="shared" si="5"/>
        <v/>
      </c>
      <c r="P132" s="103" t="str">
        <f t="shared" si="5"/>
        <v/>
      </c>
      <c r="Q132" s="103" t="str">
        <f t="shared" si="5"/>
        <v/>
      </c>
      <c r="R132" s="103" t="str">
        <f t="shared" si="5"/>
        <v/>
      </c>
      <c r="S132" s="103" t="str">
        <f t="shared" si="5"/>
        <v/>
      </c>
      <c r="T132" s="103" t="str">
        <f t="shared" si="10"/>
        <v/>
      </c>
      <c r="U132" s="103" t="str">
        <f t="shared" si="10"/>
        <v/>
      </c>
      <c r="V132" s="103" t="str">
        <f t="shared" si="10"/>
        <v/>
      </c>
      <c r="W132" s="103" t="str">
        <f t="shared" si="10"/>
        <v/>
      </c>
      <c r="X132" s="103" t="str">
        <f t="shared" si="10"/>
        <v/>
      </c>
      <c r="Y132" s="103" t="str">
        <f t="shared" si="9"/>
        <v/>
      </c>
      <c r="Z132" s="103" t="str">
        <f t="shared" si="9"/>
        <v/>
      </c>
      <c r="AA132" s="103" t="str">
        <f t="shared" si="9"/>
        <v/>
      </c>
      <c r="AB132" s="103" t="str">
        <f t="shared" si="9"/>
        <v/>
      </c>
      <c r="AC132" s="103" t="str">
        <f t="shared" si="9"/>
        <v/>
      </c>
    </row>
    <row r="133" spans="2:29" x14ac:dyDescent="0.2">
      <c r="B133" s="102" t="str">
        <f t="shared" si="6"/>
        <v/>
      </c>
      <c r="C133" s="102"/>
      <c r="D133" s="103" t="str">
        <f t="shared" si="5"/>
        <v/>
      </c>
      <c r="E133" s="103" t="str">
        <f t="shared" si="5"/>
        <v/>
      </c>
      <c r="F133" s="102" t="str">
        <f t="shared" si="5"/>
        <v/>
      </c>
      <c r="G133" s="103" t="str">
        <f t="shared" si="5"/>
        <v/>
      </c>
      <c r="H133" s="103" t="str">
        <f t="shared" si="5"/>
        <v/>
      </c>
      <c r="I133" s="103" t="str">
        <f t="shared" si="5"/>
        <v/>
      </c>
      <c r="J133" s="103" t="str">
        <f t="shared" si="5"/>
        <v/>
      </c>
      <c r="K133" s="103" t="str">
        <f t="shared" si="5"/>
        <v/>
      </c>
      <c r="L133" s="103" t="str">
        <f t="shared" si="5"/>
        <v/>
      </c>
      <c r="M133" s="103" t="str">
        <f t="shared" si="5"/>
        <v/>
      </c>
      <c r="N133" s="103" t="str">
        <f t="shared" si="5"/>
        <v/>
      </c>
      <c r="O133" s="103" t="str">
        <f t="shared" si="5"/>
        <v/>
      </c>
      <c r="P133" s="103" t="str">
        <f t="shared" si="5"/>
        <v/>
      </c>
      <c r="Q133" s="103" t="str">
        <f t="shared" si="5"/>
        <v/>
      </c>
      <c r="R133" s="103" t="str">
        <f t="shared" si="5"/>
        <v/>
      </c>
      <c r="S133" s="103" t="str">
        <f t="shared" si="5"/>
        <v/>
      </c>
      <c r="T133" s="103" t="str">
        <f t="shared" si="10"/>
        <v/>
      </c>
      <c r="U133" s="103" t="str">
        <f t="shared" si="10"/>
        <v/>
      </c>
      <c r="V133" s="103" t="str">
        <f t="shared" si="10"/>
        <v/>
      </c>
      <c r="W133" s="103" t="str">
        <f t="shared" si="10"/>
        <v/>
      </c>
      <c r="X133" s="103" t="str">
        <f t="shared" si="10"/>
        <v/>
      </c>
      <c r="Y133" s="103" t="str">
        <f t="shared" si="9"/>
        <v/>
      </c>
      <c r="Z133" s="103" t="str">
        <f t="shared" si="9"/>
        <v/>
      </c>
      <c r="AA133" s="103" t="str">
        <f t="shared" si="9"/>
        <v/>
      </c>
      <c r="AB133" s="103" t="str">
        <f t="shared" si="9"/>
        <v/>
      </c>
      <c r="AC133" s="103" t="str">
        <f t="shared" si="9"/>
        <v/>
      </c>
    </row>
    <row r="134" spans="2:29" x14ac:dyDescent="0.2">
      <c r="B134" s="102" t="str">
        <f t="shared" si="6"/>
        <v/>
      </c>
      <c r="C134" s="102"/>
      <c r="D134" s="103" t="str">
        <f t="shared" si="5"/>
        <v/>
      </c>
      <c r="E134" s="103" t="str">
        <f t="shared" si="5"/>
        <v/>
      </c>
      <c r="F134" s="102" t="str">
        <f t="shared" si="5"/>
        <v/>
      </c>
      <c r="G134" s="103" t="str">
        <f t="shared" si="5"/>
        <v/>
      </c>
      <c r="H134" s="103" t="str">
        <f t="shared" si="5"/>
        <v/>
      </c>
      <c r="I134" s="103" t="str">
        <f t="shared" si="5"/>
        <v/>
      </c>
      <c r="J134" s="103" t="str">
        <f t="shared" ref="J134:S140" si="11">IF($B134&gt;MAX($A$9:$A$104),"",INDEX(J$9:J$104,SUMIF($A$9:$A$104,$B134,$C$9:$C$104),1,1))</f>
        <v/>
      </c>
      <c r="K134" s="103" t="str">
        <f t="shared" si="11"/>
        <v/>
      </c>
      <c r="L134" s="103" t="str">
        <f t="shared" si="11"/>
        <v/>
      </c>
      <c r="M134" s="103" t="str">
        <f t="shared" si="11"/>
        <v/>
      </c>
      <c r="N134" s="103" t="str">
        <f t="shared" si="11"/>
        <v/>
      </c>
      <c r="O134" s="103" t="str">
        <f t="shared" si="11"/>
        <v/>
      </c>
      <c r="P134" s="103" t="str">
        <f t="shared" si="11"/>
        <v/>
      </c>
      <c r="Q134" s="103" t="str">
        <f t="shared" si="11"/>
        <v/>
      </c>
      <c r="R134" s="103" t="str">
        <f t="shared" si="11"/>
        <v/>
      </c>
      <c r="S134" s="103" t="str">
        <f t="shared" si="11"/>
        <v/>
      </c>
      <c r="T134" s="103" t="str">
        <f t="shared" si="10"/>
        <v/>
      </c>
      <c r="U134" s="103" t="str">
        <f t="shared" si="10"/>
        <v/>
      </c>
      <c r="V134" s="103" t="str">
        <f t="shared" si="10"/>
        <v/>
      </c>
      <c r="W134" s="103" t="str">
        <f t="shared" si="10"/>
        <v/>
      </c>
      <c r="X134" s="103" t="str">
        <f t="shared" si="10"/>
        <v/>
      </c>
      <c r="Y134" s="103" t="str">
        <f t="shared" si="9"/>
        <v/>
      </c>
      <c r="Z134" s="103" t="str">
        <f t="shared" si="9"/>
        <v/>
      </c>
      <c r="AA134" s="103" t="str">
        <f t="shared" si="9"/>
        <v/>
      </c>
      <c r="AB134" s="103" t="str">
        <f t="shared" si="9"/>
        <v/>
      </c>
      <c r="AC134" s="103" t="str">
        <f t="shared" si="9"/>
        <v/>
      </c>
    </row>
    <row r="135" spans="2:29" x14ac:dyDescent="0.2">
      <c r="B135" s="102" t="str">
        <f t="shared" si="6"/>
        <v/>
      </c>
      <c r="C135" s="102"/>
      <c r="D135" s="103" t="str">
        <f t="shared" ref="D135:I140" si="12">IF($B135&gt;MAX($A$9:$A$104),"",INDEX(D$9:D$104,SUMIF($A$9:$A$104,$B135,$C$9:$C$104),1,1))</f>
        <v/>
      </c>
      <c r="E135" s="103" t="str">
        <f t="shared" si="12"/>
        <v/>
      </c>
      <c r="F135" s="102" t="str">
        <f t="shared" si="12"/>
        <v/>
      </c>
      <c r="G135" s="103" t="str">
        <f t="shared" si="12"/>
        <v/>
      </c>
      <c r="H135" s="103" t="str">
        <f t="shared" si="12"/>
        <v/>
      </c>
      <c r="I135" s="103" t="str">
        <f t="shared" si="12"/>
        <v/>
      </c>
      <c r="J135" s="103" t="str">
        <f t="shared" si="11"/>
        <v/>
      </c>
      <c r="K135" s="103" t="str">
        <f t="shared" si="11"/>
        <v/>
      </c>
      <c r="L135" s="103" t="str">
        <f t="shared" si="11"/>
        <v/>
      </c>
      <c r="M135" s="103" t="str">
        <f t="shared" si="11"/>
        <v/>
      </c>
      <c r="N135" s="103" t="str">
        <f t="shared" si="11"/>
        <v/>
      </c>
      <c r="O135" s="103" t="str">
        <f t="shared" si="11"/>
        <v/>
      </c>
      <c r="P135" s="103" t="str">
        <f t="shared" si="11"/>
        <v/>
      </c>
      <c r="Q135" s="103" t="str">
        <f t="shared" si="11"/>
        <v/>
      </c>
      <c r="R135" s="103" t="str">
        <f t="shared" si="11"/>
        <v/>
      </c>
      <c r="S135" s="103" t="str">
        <f t="shared" si="11"/>
        <v/>
      </c>
      <c r="T135" s="103" t="str">
        <f t="shared" si="10"/>
        <v/>
      </c>
      <c r="U135" s="103" t="str">
        <f t="shared" si="10"/>
        <v/>
      </c>
      <c r="V135" s="103" t="str">
        <f t="shared" si="10"/>
        <v/>
      </c>
      <c r="W135" s="103" t="str">
        <f t="shared" si="10"/>
        <v/>
      </c>
      <c r="X135" s="103" t="str">
        <f t="shared" si="10"/>
        <v/>
      </c>
      <c r="Y135" s="103" t="str">
        <f t="shared" si="9"/>
        <v/>
      </c>
      <c r="Z135" s="103" t="str">
        <f t="shared" si="9"/>
        <v/>
      </c>
      <c r="AA135" s="103" t="str">
        <f t="shared" si="9"/>
        <v/>
      </c>
      <c r="AB135" s="103" t="str">
        <f t="shared" si="9"/>
        <v/>
      </c>
      <c r="AC135" s="103" t="str">
        <f t="shared" si="9"/>
        <v/>
      </c>
    </row>
    <row r="136" spans="2:29" x14ac:dyDescent="0.2">
      <c r="B136" s="102" t="str">
        <f t="shared" si="6"/>
        <v/>
      </c>
      <c r="C136" s="102"/>
      <c r="D136" s="103" t="str">
        <f t="shared" si="12"/>
        <v/>
      </c>
      <c r="E136" s="103" t="str">
        <f t="shared" si="12"/>
        <v/>
      </c>
      <c r="F136" s="102" t="str">
        <f t="shared" si="12"/>
        <v/>
      </c>
      <c r="G136" s="103" t="str">
        <f t="shared" si="12"/>
        <v/>
      </c>
      <c r="H136" s="103" t="str">
        <f t="shared" si="12"/>
        <v/>
      </c>
      <c r="I136" s="103" t="str">
        <f t="shared" si="12"/>
        <v/>
      </c>
      <c r="J136" s="103" t="str">
        <f t="shared" si="11"/>
        <v/>
      </c>
      <c r="K136" s="103" t="str">
        <f t="shared" si="11"/>
        <v/>
      </c>
      <c r="L136" s="103" t="str">
        <f t="shared" si="11"/>
        <v/>
      </c>
      <c r="M136" s="103" t="str">
        <f t="shared" si="11"/>
        <v/>
      </c>
      <c r="N136" s="103" t="str">
        <f t="shared" si="11"/>
        <v/>
      </c>
      <c r="O136" s="103" t="str">
        <f t="shared" si="11"/>
        <v/>
      </c>
      <c r="P136" s="103" t="str">
        <f t="shared" si="11"/>
        <v/>
      </c>
      <c r="Q136" s="103" t="str">
        <f t="shared" si="11"/>
        <v/>
      </c>
      <c r="R136" s="103" t="str">
        <f t="shared" si="11"/>
        <v/>
      </c>
      <c r="S136" s="103" t="str">
        <f t="shared" si="11"/>
        <v/>
      </c>
      <c r="T136" s="103" t="str">
        <f t="shared" si="10"/>
        <v/>
      </c>
      <c r="U136" s="103" t="str">
        <f t="shared" si="10"/>
        <v/>
      </c>
      <c r="V136" s="103" t="str">
        <f t="shared" si="10"/>
        <v/>
      </c>
      <c r="W136" s="103" t="str">
        <f t="shared" si="10"/>
        <v/>
      </c>
      <c r="X136" s="103" t="str">
        <f t="shared" si="10"/>
        <v/>
      </c>
      <c r="Y136" s="103" t="str">
        <f t="shared" si="9"/>
        <v/>
      </c>
      <c r="Z136" s="103" t="str">
        <f t="shared" si="9"/>
        <v/>
      </c>
      <c r="AA136" s="103" t="str">
        <f t="shared" si="9"/>
        <v/>
      </c>
      <c r="AB136" s="103" t="str">
        <f t="shared" si="9"/>
        <v/>
      </c>
      <c r="AC136" s="103" t="str">
        <f t="shared" si="9"/>
        <v/>
      </c>
    </row>
    <row r="137" spans="2:29" x14ac:dyDescent="0.2">
      <c r="B137" s="102" t="str">
        <f t="shared" si="6"/>
        <v/>
      </c>
      <c r="C137" s="102"/>
      <c r="D137" s="103" t="str">
        <f t="shared" si="12"/>
        <v/>
      </c>
      <c r="E137" s="103" t="str">
        <f t="shared" si="12"/>
        <v/>
      </c>
      <c r="F137" s="102" t="str">
        <f t="shared" si="12"/>
        <v/>
      </c>
      <c r="G137" s="103" t="str">
        <f t="shared" si="12"/>
        <v/>
      </c>
      <c r="H137" s="103" t="str">
        <f t="shared" si="12"/>
        <v/>
      </c>
      <c r="I137" s="103" t="str">
        <f t="shared" si="12"/>
        <v/>
      </c>
      <c r="J137" s="103" t="str">
        <f t="shared" si="11"/>
        <v/>
      </c>
      <c r="K137" s="103" t="str">
        <f t="shared" si="11"/>
        <v/>
      </c>
      <c r="L137" s="103" t="str">
        <f t="shared" si="11"/>
        <v/>
      </c>
      <c r="M137" s="103" t="str">
        <f t="shared" si="11"/>
        <v/>
      </c>
      <c r="N137" s="103" t="str">
        <f t="shared" si="11"/>
        <v/>
      </c>
      <c r="O137" s="103" t="str">
        <f t="shared" si="11"/>
        <v/>
      </c>
      <c r="P137" s="103" t="str">
        <f t="shared" si="11"/>
        <v/>
      </c>
      <c r="Q137" s="103" t="str">
        <f t="shared" si="11"/>
        <v/>
      </c>
      <c r="R137" s="103" t="str">
        <f t="shared" si="11"/>
        <v/>
      </c>
      <c r="S137" s="103" t="str">
        <f t="shared" si="11"/>
        <v/>
      </c>
      <c r="T137" s="103" t="str">
        <f t="shared" si="10"/>
        <v/>
      </c>
      <c r="U137" s="103" t="str">
        <f t="shared" si="10"/>
        <v/>
      </c>
      <c r="V137" s="103" t="str">
        <f t="shared" si="10"/>
        <v/>
      </c>
      <c r="W137" s="103" t="str">
        <f t="shared" si="10"/>
        <v/>
      </c>
      <c r="X137" s="103" t="str">
        <f t="shared" si="10"/>
        <v/>
      </c>
      <c r="Y137" s="103" t="str">
        <f t="shared" si="9"/>
        <v/>
      </c>
      <c r="Z137" s="103" t="str">
        <f t="shared" si="9"/>
        <v/>
      </c>
      <c r="AA137" s="103" t="str">
        <f t="shared" si="9"/>
        <v/>
      </c>
      <c r="AB137" s="103" t="str">
        <f t="shared" si="9"/>
        <v/>
      </c>
      <c r="AC137" s="103" t="str">
        <f t="shared" si="9"/>
        <v/>
      </c>
    </row>
    <row r="138" spans="2:29" x14ac:dyDescent="0.2">
      <c r="B138" s="102" t="str">
        <f t="shared" si="6"/>
        <v/>
      </c>
      <c r="C138" s="102"/>
      <c r="D138" s="103" t="str">
        <f t="shared" si="12"/>
        <v/>
      </c>
      <c r="E138" s="103" t="str">
        <f t="shared" si="12"/>
        <v/>
      </c>
      <c r="F138" s="102" t="str">
        <f t="shared" si="12"/>
        <v/>
      </c>
      <c r="G138" s="103" t="str">
        <f t="shared" si="12"/>
        <v/>
      </c>
      <c r="H138" s="103" t="str">
        <f t="shared" si="12"/>
        <v/>
      </c>
      <c r="I138" s="103" t="str">
        <f t="shared" si="12"/>
        <v/>
      </c>
      <c r="J138" s="103" t="str">
        <f t="shared" si="11"/>
        <v/>
      </c>
      <c r="K138" s="103" t="str">
        <f t="shared" si="11"/>
        <v/>
      </c>
      <c r="L138" s="103" t="str">
        <f t="shared" si="11"/>
        <v/>
      </c>
      <c r="M138" s="103" t="str">
        <f t="shared" si="11"/>
        <v/>
      </c>
      <c r="N138" s="103" t="str">
        <f t="shared" si="11"/>
        <v/>
      </c>
      <c r="O138" s="103" t="str">
        <f t="shared" si="11"/>
        <v/>
      </c>
      <c r="P138" s="103" t="str">
        <f t="shared" si="11"/>
        <v/>
      </c>
      <c r="Q138" s="103" t="str">
        <f t="shared" si="11"/>
        <v/>
      </c>
      <c r="R138" s="103" t="str">
        <f t="shared" si="11"/>
        <v/>
      </c>
      <c r="S138" s="103" t="str">
        <f t="shared" si="11"/>
        <v/>
      </c>
      <c r="T138" s="103" t="str">
        <f t="shared" si="10"/>
        <v/>
      </c>
      <c r="U138" s="103" t="str">
        <f t="shared" si="10"/>
        <v/>
      </c>
      <c r="V138" s="103" t="str">
        <f t="shared" si="10"/>
        <v/>
      </c>
      <c r="W138" s="103" t="str">
        <f t="shared" si="10"/>
        <v/>
      </c>
      <c r="X138" s="103" t="str">
        <f t="shared" si="10"/>
        <v/>
      </c>
      <c r="Y138" s="103" t="str">
        <f t="shared" si="9"/>
        <v/>
      </c>
      <c r="Z138" s="103" t="str">
        <f t="shared" si="9"/>
        <v/>
      </c>
      <c r="AA138" s="103" t="str">
        <f t="shared" si="9"/>
        <v/>
      </c>
      <c r="AB138" s="103" t="str">
        <f t="shared" si="9"/>
        <v/>
      </c>
      <c r="AC138" s="103" t="str">
        <f t="shared" si="9"/>
        <v/>
      </c>
    </row>
    <row r="139" spans="2:29" x14ac:dyDescent="0.2">
      <c r="B139" s="102" t="str">
        <f t="shared" si="6"/>
        <v/>
      </c>
      <c r="C139" s="102"/>
      <c r="D139" s="103" t="str">
        <f t="shared" si="12"/>
        <v/>
      </c>
      <c r="E139" s="103" t="str">
        <f t="shared" si="12"/>
        <v/>
      </c>
      <c r="F139" s="102" t="str">
        <f t="shared" si="12"/>
        <v/>
      </c>
      <c r="G139" s="103" t="str">
        <f t="shared" si="12"/>
        <v/>
      </c>
      <c r="H139" s="103" t="str">
        <f t="shared" si="12"/>
        <v/>
      </c>
      <c r="I139" s="103" t="str">
        <f t="shared" si="12"/>
        <v/>
      </c>
      <c r="J139" s="103" t="str">
        <f t="shared" si="11"/>
        <v/>
      </c>
      <c r="K139" s="103" t="str">
        <f t="shared" si="11"/>
        <v/>
      </c>
      <c r="L139" s="103" t="str">
        <f t="shared" si="11"/>
        <v/>
      </c>
      <c r="M139" s="103" t="str">
        <f t="shared" si="11"/>
        <v/>
      </c>
      <c r="N139" s="103" t="str">
        <f t="shared" si="11"/>
        <v/>
      </c>
      <c r="O139" s="103" t="str">
        <f t="shared" si="11"/>
        <v/>
      </c>
      <c r="P139" s="103" t="str">
        <f t="shared" si="11"/>
        <v/>
      </c>
      <c r="Q139" s="103" t="str">
        <f t="shared" si="11"/>
        <v/>
      </c>
      <c r="R139" s="103" t="str">
        <f t="shared" si="11"/>
        <v/>
      </c>
      <c r="S139" s="103" t="str">
        <f t="shared" si="11"/>
        <v/>
      </c>
      <c r="T139" s="103" t="str">
        <f t="shared" si="10"/>
        <v/>
      </c>
      <c r="U139" s="103" t="str">
        <f t="shared" si="10"/>
        <v/>
      </c>
      <c r="V139" s="103" t="str">
        <f t="shared" si="10"/>
        <v/>
      </c>
      <c r="W139" s="103" t="str">
        <f t="shared" si="10"/>
        <v/>
      </c>
      <c r="X139" s="103" t="str">
        <f t="shared" si="10"/>
        <v/>
      </c>
      <c r="Y139" s="103" t="str">
        <f t="shared" si="9"/>
        <v/>
      </c>
      <c r="Z139" s="103" t="str">
        <f t="shared" si="9"/>
        <v/>
      </c>
      <c r="AA139" s="103" t="str">
        <f t="shared" si="9"/>
        <v/>
      </c>
      <c r="AB139" s="103" t="str">
        <f t="shared" si="9"/>
        <v/>
      </c>
      <c r="AC139" s="103" t="str">
        <f t="shared" si="9"/>
        <v/>
      </c>
    </row>
    <row r="140" spans="2:29" x14ac:dyDescent="0.2">
      <c r="B140" s="102" t="str">
        <f t="shared" si="6"/>
        <v/>
      </c>
      <c r="C140" s="102"/>
      <c r="D140" s="103" t="str">
        <f t="shared" si="12"/>
        <v/>
      </c>
      <c r="E140" s="103" t="str">
        <f t="shared" si="12"/>
        <v/>
      </c>
      <c r="F140" s="102" t="str">
        <f t="shared" si="12"/>
        <v/>
      </c>
      <c r="G140" s="103" t="str">
        <f t="shared" si="12"/>
        <v/>
      </c>
      <c r="H140" s="103" t="str">
        <f t="shared" si="12"/>
        <v/>
      </c>
      <c r="I140" s="103" t="str">
        <f t="shared" si="12"/>
        <v/>
      </c>
      <c r="J140" s="103" t="str">
        <f t="shared" si="11"/>
        <v/>
      </c>
      <c r="K140" s="103" t="str">
        <f t="shared" si="11"/>
        <v/>
      </c>
      <c r="L140" s="103" t="str">
        <f t="shared" si="11"/>
        <v/>
      </c>
      <c r="M140" s="103" t="str">
        <f t="shared" si="11"/>
        <v/>
      </c>
      <c r="N140" s="103" t="str">
        <f t="shared" si="11"/>
        <v/>
      </c>
      <c r="O140" s="103" t="str">
        <f t="shared" si="11"/>
        <v/>
      </c>
      <c r="P140" s="103" t="str">
        <f t="shared" si="11"/>
        <v/>
      </c>
      <c r="Q140" s="103" t="str">
        <f t="shared" si="11"/>
        <v/>
      </c>
      <c r="R140" s="103" t="str">
        <f t="shared" si="11"/>
        <v/>
      </c>
      <c r="S140" s="103" t="str">
        <f t="shared" si="11"/>
        <v/>
      </c>
      <c r="T140" s="103" t="str">
        <f t="shared" si="10"/>
        <v/>
      </c>
      <c r="U140" s="103" t="str">
        <f t="shared" si="10"/>
        <v/>
      </c>
      <c r="V140" s="103" t="str">
        <f t="shared" si="10"/>
        <v/>
      </c>
      <c r="W140" s="103" t="str">
        <f t="shared" si="10"/>
        <v/>
      </c>
      <c r="X140" s="103" t="str">
        <f t="shared" si="10"/>
        <v/>
      </c>
      <c r="Y140" s="103" t="str">
        <f t="shared" si="9"/>
        <v/>
      </c>
      <c r="Z140" s="103" t="str">
        <f t="shared" si="9"/>
        <v/>
      </c>
      <c r="AA140" s="103" t="str">
        <f t="shared" si="9"/>
        <v/>
      </c>
      <c r="AB140" s="103" t="str">
        <f t="shared" si="9"/>
        <v/>
      </c>
      <c r="AC140" s="103" t="str">
        <f t="shared" si="9"/>
        <v/>
      </c>
    </row>
  </sheetData>
  <mergeCells count="4">
    <mergeCell ref="I7:K7"/>
    <mergeCell ref="L7:N7"/>
    <mergeCell ref="I107:K107"/>
    <mergeCell ref="L107:N10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topLeftCell="A105" workbookViewId="0">
      <selection activeCell="F109" sqref="F109"/>
    </sheetView>
  </sheetViews>
  <sheetFormatPr defaultRowHeight="12.75" x14ac:dyDescent="0.2"/>
  <cols>
    <col min="1" max="1" width="5.28515625" style="93" customWidth="1"/>
    <col min="2" max="2" width="5.7109375" style="93" customWidth="1"/>
    <col min="3" max="3" width="5" style="93" customWidth="1"/>
    <col min="4" max="4" width="5.28515625" style="93" customWidth="1"/>
    <col min="5" max="5" width="4.85546875" style="93" customWidth="1"/>
    <col min="6" max="6" width="28.7109375" style="93" customWidth="1"/>
    <col min="7" max="7" width="29.7109375" style="100" customWidth="1"/>
    <col min="8" max="8" width="28.85546875" style="100" customWidth="1"/>
    <col min="9" max="9" width="6.42578125" style="100" customWidth="1"/>
    <col min="10" max="10" width="7.42578125" style="100" customWidth="1"/>
    <col min="11" max="11" width="20.7109375" style="100" customWidth="1"/>
    <col min="12" max="12" width="7.140625" style="100" customWidth="1"/>
    <col min="13" max="13" width="7.7109375" style="100" customWidth="1"/>
    <col min="14" max="14" width="18.140625" style="100" customWidth="1"/>
    <col min="15" max="15" width="9" style="94" customWidth="1"/>
    <col min="16" max="29" width="9.140625" style="94"/>
    <col min="30" max="16384" width="9.140625" style="93"/>
  </cols>
  <sheetData>
    <row r="1" spans="1:29" x14ac:dyDescent="0.2">
      <c r="A1" s="106" t="s">
        <v>38</v>
      </c>
      <c r="B1" s="94"/>
      <c r="D1" s="94"/>
      <c r="E1" s="94"/>
    </row>
    <row r="2" spans="1:29" x14ac:dyDescent="0.2">
      <c r="A2" s="94"/>
      <c r="B2" s="94"/>
      <c r="D2" s="94"/>
      <c r="E2" s="94"/>
    </row>
    <row r="3" spans="1:29" x14ac:dyDescent="0.2">
      <c r="A3" s="94"/>
      <c r="B3" s="94"/>
      <c r="D3" s="94"/>
      <c r="E3" s="94"/>
    </row>
    <row r="4" spans="1:29" x14ac:dyDescent="0.2">
      <c r="A4" s="94"/>
      <c r="B4" s="94"/>
      <c r="D4" s="94"/>
      <c r="E4" s="94"/>
    </row>
    <row r="5" spans="1:29" x14ac:dyDescent="0.2">
      <c r="A5" s="94"/>
      <c r="B5" s="94"/>
      <c r="D5" s="94"/>
      <c r="E5" s="94"/>
    </row>
    <row r="6" spans="1:29" x14ac:dyDescent="0.2">
      <c r="A6" s="94"/>
      <c r="B6" s="94"/>
      <c r="D6" s="94"/>
      <c r="E6" s="94"/>
    </row>
    <row r="7" spans="1:29" hidden="1" x14ac:dyDescent="0.2">
      <c r="A7" s="94"/>
      <c r="B7" s="94"/>
      <c r="D7" s="94"/>
      <c r="E7" s="94"/>
      <c r="I7" s="280" t="s">
        <v>211</v>
      </c>
      <c r="J7" s="281"/>
      <c r="K7" s="281"/>
      <c r="L7" s="280" t="s">
        <v>212</v>
      </c>
      <c r="M7" s="281"/>
      <c r="N7" s="281"/>
    </row>
    <row r="8" spans="1:29" s="98" customFormat="1" hidden="1" x14ac:dyDescent="0.2">
      <c r="A8" s="89" t="s">
        <v>296</v>
      </c>
      <c r="B8" s="89" t="s">
        <v>296</v>
      </c>
      <c r="C8" s="89"/>
      <c r="D8" s="89" t="s">
        <v>213</v>
      </c>
      <c r="E8" s="89" t="s">
        <v>214</v>
      </c>
      <c r="F8" s="112" t="s">
        <v>215</v>
      </c>
      <c r="G8" s="101" t="s">
        <v>216</v>
      </c>
      <c r="H8" s="101" t="s">
        <v>217</v>
      </c>
      <c r="I8" s="101" t="s">
        <v>218</v>
      </c>
      <c r="J8" s="101" t="s">
        <v>219</v>
      </c>
      <c r="K8" s="101" t="s">
        <v>220</v>
      </c>
      <c r="L8" s="101" t="s">
        <v>218</v>
      </c>
      <c r="M8" s="101" t="s">
        <v>219</v>
      </c>
      <c r="N8" s="101" t="s">
        <v>220</v>
      </c>
      <c r="O8" s="89" t="s">
        <v>222</v>
      </c>
      <c r="P8" s="89" t="s">
        <v>223</v>
      </c>
      <c r="Q8" s="89" t="s">
        <v>68</v>
      </c>
      <c r="R8" s="89" t="s">
        <v>224</v>
      </c>
      <c r="S8" s="89" t="s">
        <v>15</v>
      </c>
      <c r="T8" s="89" t="s">
        <v>225</v>
      </c>
      <c r="U8" s="89" t="s">
        <v>226</v>
      </c>
      <c r="V8" s="89" t="s">
        <v>227</v>
      </c>
      <c r="W8" s="90" t="s">
        <v>228</v>
      </c>
      <c r="X8" s="90" t="s">
        <v>68</v>
      </c>
      <c r="Y8" s="90" t="s">
        <v>229</v>
      </c>
      <c r="Z8" s="91" t="s">
        <v>228</v>
      </c>
      <c r="AA8" s="91" t="s">
        <v>68</v>
      </c>
      <c r="AB8" s="91" t="s">
        <v>229</v>
      </c>
      <c r="AC8" s="89" t="s">
        <v>230</v>
      </c>
    </row>
    <row r="9" spans="1:29" hidden="1" x14ac:dyDescent="0.2">
      <c r="A9" s="93">
        <f>IF(B9=1,1,0)</f>
        <v>0</v>
      </c>
      <c r="B9" s="93">
        <f>IF(D9="",0,1)</f>
        <v>0</v>
      </c>
      <c r="C9" s="93">
        <v>1</v>
      </c>
      <c r="D9" s="93" t="str">
        <f>IF(Centralizator!$U9=$A$1,Centralizator!A9,"")</f>
        <v/>
      </c>
      <c r="E9" s="93" t="str">
        <f>IF(Centralizator!$U9=$A$1,Centralizator!B9,"")</f>
        <v/>
      </c>
      <c r="F9" s="93" t="str">
        <f>IF(Centralizator!$U9=$A$1,Centralizator!C9,"")</f>
        <v/>
      </c>
      <c r="G9" s="100" t="str">
        <f>IF(Centralizator!$U9=$A$1,Centralizator!D9,"")</f>
        <v/>
      </c>
      <c r="H9" s="100" t="str">
        <f>IF(Centralizator!$U9=$A$1,Centralizator!E9,"")</f>
        <v/>
      </c>
      <c r="I9" s="100" t="str">
        <f>IF(Centralizator!$U9=$A$1,Centralizator!F9,"")</f>
        <v/>
      </c>
      <c r="J9" s="100" t="str">
        <f>IF(Centralizator!$U9=$A$1,Centralizator!G9,"")</f>
        <v/>
      </c>
      <c r="K9" s="100" t="str">
        <f>IF(Centralizator!$U9=$A$1,Centralizator!H9,"")</f>
        <v/>
      </c>
      <c r="L9" s="100" t="str">
        <f>IF(Centralizator!$U9=$A$1,Centralizator!J9,"")</f>
        <v/>
      </c>
      <c r="M9" s="100" t="str">
        <f>IF(Centralizator!$U9=$A$1,Centralizator!K9,"")</f>
        <v/>
      </c>
      <c r="N9" s="100" t="str">
        <f>IF(Centralizator!$U9=$A$1,Centralizator!L9,"")</f>
        <v/>
      </c>
      <c r="O9" s="94" t="str">
        <f>IF(Centralizator!$U9=$A$1,Centralizator!N9,"")</f>
        <v/>
      </c>
      <c r="P9" s="94" t="str">
        <f>IF(Centralizator!$U9=$A$1,Centralizator!O9,"")</f>
        <v/>
      </c>
      <c r="Q9" s="94" t="str">
        <f>IF(Centralizator!$U9=$A$1,Centralizator!P9,"")</f>
        <v/>
      </c>
      <c r="R9" s="94" t="str">
        <f>IF(Centralizator!$U9=$A$1,Centralizator!Q9,"")</f>
        <v/>
      </c>
      <c r="S9" s="94" t="str">
        <f>IF(Centralizator!$U9=$A$1,Centralizator!R9,"")</f>
        <v/>
      </c>
      <c r="T9" s="94" t="str">
        <f>IF(Centralizator!$U9=$A$1,Centralizator!S9,"")</f>
        <v/>
      </c>
      <c r="U9" s="94" t="str">
        <f>IF(Centralizator!$U9=$A$1,Centralizator!T9,"")</f>
        <v/>
      </c>
      <c r="V9" s="94" t="str">
        <f>IF(Centralizator!$U9=$A$1,Centralizator!U9,"")</f>
        <v/>
      </c>
      <c r="W9" s="94" t="str">
        <f>IF(Centralizator!$U9=$A$1,Centralizator!V9,"")</f>
        <v/>
      </c>
      <c r="X9" s="94" t="str">
        <f>IF(Centralizator!$U9=$A$1,Centralizator!W9,"")</f>
        <v/>
      </c>
      <c r="Y9" s="94" t="str">
        <f>IF(Centralizator!$U9=$A$1,Centralizator!X9,"")</f>
        <v/>
      </c>
      <c r="Z9" s="94" t="str">
        <f>IF(Centralizator!$U9=$A$1,Centralizator!Y9,"")</f>
        <v/>
      </c>
      <c r="AA9" s="94" t="str">
        <f>IF(Centralizator!$U9=$A$1,Centralizator!Z9,"")</f>
        <v/>
      </c>
      <c r="AB9" s="94" t="str">
        <f>IF(Centralizator!$U9=$A$1,Centralizator!AA9,"")</f>
        <v/>
      </c>
      <c r="AC9" s="94" t="str">
        <f>IF(Centralizator!$U9=$A$1,Centralizator!AB9,"")</f>
        <v/>
      </c>
    </row>
    <row r="10" spans="1:29" hidden="1" x14ac:dyDescent="0.2">
      <c r="A10" s="93" t="str">
        <f>IF(B10=B9+1,B10,"")</f>
        <v/>
      </c>
      <c r="B10" s="93">
        <f>IF(D10="",B9,B9+1)</f>
        <v>0</v>
      </c>
      <c r="C10" s="93">
        <v>2</v>
      </c>
      <c r="D10" s="93" t="str">
        <f>IF(Centralizator!$U10=$A$1,Centralizator!A10,"")</f>
        <v/>
      </c>
      <c r="E10" s="93" t="str">
        <f>IF(Centralizator!$U10=$A$1,Centralizator!B10,"")</f>
        <v/>
      </c>
      <c r="F10" s="93" t="str">
        <f>IF(Centralizator!$U10=$A$1,Centralizator!C10,"")</f>
        <v/>
      </c>
      <c r="G10" s="100" t="str">
        <f>IF(Centralizator!$U10=$A$1,Centralizator!D10,"")</f>
        <v/>
      </c>
      <c r="H10" s="100" t="str">
        <f>IF(Centralizator!$U10=$A$1,Centralizator!E10,"")</f>
        <v/>
      </c>
      <c r="I10" s="100" t="str">
        <f>IF(Centralizator!$U10=$A$1,Centralizator!F10,"")</f>
        <v/>
      </c>
      <c r="J10" s="100" t="str">
        <f>IF(Centralizator!$U10=$A$1,Centralizator!G10,"")</f>
        <v/>
      </c>
      <c r="K10" s="100" t="str">
        <f>IF(Centralizator!$U10=$A$1,Centralizator!H10,"")</f>
        <v/>
      </c>
      <c r="L10" s="100" t="str">
        <f>IF(Centralizator!$U10=$A$1,Centralizator!J10,"")</f>
        <v/>
      </c>
      <c r="M10" s="100" t="str">
        <f>IF(Centralizator!$U10=$A$1,Centralizator!K10,"")</f>
        <v/>
      </c>
      <c r="N10" s="100" t="str">
        <f>IF(Centralizator!$U10=$A$1,Centralizator!L10,"")</f>
        <v/>
      </c>
      <c r="O10" s="94" t="str">
        <f>IF(Centralizator!$U10=$A$1,Centralizator!N10,"")</f>
        <v/>
      </c>
      <c r="P10" s="94" t="str">
        <f>IF(Centralizator!$U10=$A$1,Centralizator!O10,"")</f>
        <v/>
      </c>
      <c r="Q10" s="94" t="str">
        <f>IF(Centralizator!$U10=$A$1,Centralizator!P10,"")</f>
        <v/>
      </c>
      <c r="R10" s="94" t="str">
        <f>IF(Centralizator!$U10=$A$1,Centralizator!Q10,"")</f>
        <v/>
      </c>
      <c r="S10" s="94" t="str">
        <f>IF(Centralizator!$U10=$A$1,Centralizator!R10,"")</f>
        <v/>
      </c>
      <c r="T10" s="94" t="str">
        <f>IF(Centralizator!$U10=$A$1,Centralizator!S10,"")</f>
        <v/>
      </c>
      <c r="U10" s="94" t="str">
        <f>IF(Centralizator!$U10=$A$1,Centralizator!T10,"")</f>
        <v/>
      </c>
      <c r="V10" s="94" t="str">
        <f>IF(Centralizator!$U10=$A$1,Centralizator!U10,"")</f>
        <v/>
      </c>
      <c r="W10" s="94" t="str">
        <f>IF(Centralizator!$U10=$A$1,Centralizator!V10,"")</f>
        <v/>
      </c>
      <c r="X10" s="94" t="str">
        <f>IF(Centralizator!$U10=$A$1,Centralizator!W10,"")</f>
        <v/>
      </c>
      <c r="Y10" s="94" t="str">
        <f>IF(Centralizator!$U10=$A$1,Centralizator!X10,"")</f>
        <v/>
      </c>
      <c r="Z10" s="94" t="str">
        <f>IF(Centralizator!$U10=$A$1,Centralizator!Y10,"")</f>
        <v/>
      </c>
      <c r="AA10" s="94" t="str">
        <f>IF(Centralizator!$U10=$A$1,Centralizator!Z10,"")</f>
        <v/>
      </c>
      <c r="AB10" s="94" t="str">
        <f>IF(Centralizator!$U10=$A$1,Centralizator!AA10,"")</f>
        <v/>
      </c>
      <c r="AC10" s="94" t="str">
        <f>IF(Centralizator!$U10=$A$1,Centralizator!AB10,"")</f>
        <v/>
      </c>
    </row>
    <row r="11" spans="1:29" hidden="1" x14ac:dyDescent="0.2">
      <c r="A11" s="93" t="str">
        <f t="shared" ref="A11:A74" si="0">IF(B11=B10+1,B11,"")</f>
        <v/>
      </c>
      <c r="B11" s="93">
        <f t="shared" ref="B11:B74" si="1">IF(D11="",B10,B10+1)</f>
        <v>0</v>
      </c>
      <c r="C11" s="93">
        <v>3</v>
      </c>
      <c r="D11" s="93" t="str">
        <f>IF(Centralizator!$U11=$A$1,Centralizator!A11,"")</f>
        <v/>
      </c>
      <c r="E11" s="93" t="str">
        <f>IF(Centralizator!$U11=$A$1,Centralizator!B11,"")</f>
        <v/>
      </c>
      <c r="F11" s="93" t="str">
        <f>IF(Centralizator!$U11=$A$1,Centralizator!C11,"")</f>
        <v/>
      </c>
      <c r="G11" s="100" t="str">
        <f>IF(Centralizator!$U11=$A$1,Centralizator!D11,"")</f>
        <v/>
      </c>
      <c r="H11" s="100" t="str">
        <f>IF(Centralizator!$U11=$A$1,Centralizator!E11,"")</f>
        <v/>
      </c>
      <c r="I11" s="100" t="str">
        <f>IF(Centralizator!$U11=$A$1,Centralizator!F11,"")</f>
        <v/>
      </c>
      <c r="J11" s="100" t="str">
        <f>IF(Centralizator!$U11=$A$1,Centralizator!G11,"")</f>
        <v/>
      </c>
      <c r="K11" s="100" t="str">
        <f>IF(Centralizator!$U11=$A$1,Centralizator!H11,"")</f>
        <v/>
      </c>
      <c r="L11" s="100" t="str">
        <f>IF(Centralizator!$U11=$A$1,Centralizator!J11,"")</f>
        <v/>
      </c>
      <c r="M11" s="100" t="str">
        <f>IF(Centralizator!$U11=$A$1,Centralizator!K11,"")</f>
        <v/>
      </c>
      <c r="N11" s="100" t="str">
        <f>IF(Centralizator!$U11=$A$1,Centralizator!L11,"")</f>
        <v/>
      </c>
      <c r="O11" s="94" t="str">
        <f>IF(Centralizator!$U11=$A$1,Centralizator!N11,"")</f>
        <v/>
      </c>
      <c r="P11" s="94" t="str">
        <f>IF(Centralizator!$U11=$A$1,Centralizator!O11,"")</f>
        <v/>
      </c>
      <c r="Q11" s="94" t="str">
        <f>IF(Centralizator!$U11=$A$1,Centralizator!P11,"")</f>
        <v/>
      </c>
      <c r="R11" s="94" t="str">
        <f>IF(Centralizator!$U11=$A$1,Centralizator!Q11,"")</f>
        <v/>
      </c>
      <c r="S11" s="94" t="str">
        <f>IF(Centralizator!$U11=$A$1,Centralizator!R11,"")</f>
        <v/>
      </c>
      <c r="T11" s="94" t="str">
        <f>IF(Centralizator!$U11=$A$1,Centralizator!S11,"")</f>
        <v/>
      </c>
      <c r="U11" s="94" t="str">
        <f>IF(Centralizator!$U11=$A$1,Centralizator!T11,"")</f>
        <v/>
      </c>
      <c r="V11" s="94" t="str">
        <f>IF(Centralizator!$U11=$A$1,Centralizator!U11,"")</f>
        <v/>
      </c>
      <c r="W11" s="94" t="str">
        <f>IF(Centralizator!$U11=$A$1,Centralizator!V11,"")</f>
        <v/>
      </c>
      <c r="X11" s="94" t="str">
        <f>IF(Centralizator!$U11=$A$1,Centralizator!W11,"")</f>
        <v/>
      </c>
      <c r="Y11" s="94" t="str">
        <f>IF(Centralizator!$U11=$A$1,Centralizator!X11,"")</f>
        <v/>
      </c>
      <c r="Z11" s="94" t="str">
        <f>IF(Centralizator!$U11=$A$1,Centralizator!Y11,"")</f>
        <v/>
      </c>
      <c r="AA11" s="94" t="str">
        <f>IF(Centralizator!$U11=$A$1,Centralizator!Z11,"")</f>
        <v/>
      </c>
      <c r="AB11" s="94" t="str">
        <f>IF(Centralizator!$U11=$A$1,Centralizator!AA11,"")</f>
        <v/>
      </c>
      <c r="AC11" s="94" t="str">
        <f>IF(Centralizator!$U11=$A$1,Centralizator!AB11,"")</f>
        <v/>
      </c>
    </row>
    <row r="12" spans="1:29" hidden="1" x14ac:dyDescent="0.2">
      <c r="A12" s="93" t="str">
        <f t="shared" si="0"/>
        <v/>
      </c>
      <c r="B12" s="93">
        <f t="shared" si="1"/>
        <v>0</v>
      </c>
      <c r="C12" s="93">
        <v>4</v>
      </c>
      <c r="D12" s="93" t="str">
        <f>IF(Centralizator!$U12=$A$1,Centralizator!A12,"")</f>
        <v/>
      </c>
      <c r="E12" s="93" t="str">
        <f>IF(Centralizator!$U12=$A$1,Centralizator!B12,"")</f>
        <v/>
      </c>
      <c r="F12" s="93" t="str">
        <f>IF(Centralizator!$U12=$A$1,Centralizator!C12,"")</f>
        <v/>
      </c>
      <c r="G12" s="100" t="str">
        <f>IF(Centralizator!$U12=$A$1,Centralizator!D12,"")</f>
        <v/>
      </c>
      <c r="H12" s="100" t="str">
        <f>IF(Centralizator!$U12=$A$1,Centralizator!E12,"")</f>
        <v/>
      </c>
      <c r="I12" s="100" t="str">
        <f>IF(Centralizator!$U12=$A$1,Centralizator!F12,"")</f>
        <v/>
      </c>
      <c r="J12" s="100" t="str">
        <f>IF(Centralizator!$U12=$A$1,Centralizator!G12,"")</f>
        <v/>
      </c>
      <c r="K12" s="100" t="str">
        <f>IF(Centralizator!$U12=$A$1,Centralizator!H12,"")</f>
        <v/>
      </c>
      <c r="L12" s="100" t="str">
        <f>IF(Centralizator!$U12=$A$1,Centralizator!J12,"")</f>
        <v/>
      </c>
      <c r="M12" s="100" t="str">
        <f>IF(Centralizator!$U12=$A$1,Centralizator!K12,"")</f>
        <v/>
      </c>
      <c r="N12" s="100" t="str">
        <f>IF(Centralizator!$U12=$A$1,Centralizator!L12,"")</f>
        <v/>
      </c>
      <c r="O12" s="94" t="str">
        <f>IF(Centralizator!$U12=$A$1,Centralizator!N12,"")</f>
        <v/>
      </c>
      <c r="P12" s="94" t="str">
        <f>IF(Centralizator!$U12=$A$1,Centralizator!O12,"")</f>
        <v/>
      </c>
      <c r="Q12" s="94" t="str">
        <f>IF(Centralizator!$U12=$A$1,Centralizator!P12,"")</f>
        <v/>
      </c>
      <c r="R12" s="94" t="str">
        <f>IF(Centralizator!$U12=$A$1,Centralizator!Q12,"")</f>
        <v/>
      </c>
      <c r="S12" s="94" t="str">
        <f>IF(Centralizator!$U12=$A$1,Centralizator!R12,"")</f>
        <v/>
      </c>
      <c r="T12" s="94" t="str">
        <f>IF(Centralizator!$U12=$A$1,Centralizator!S12,"")</f>
        <v/>
      </c>
      <c r="U12" s="94" t="str">
        <f>IF(Centralizator!$U12=$A$1,Centralizator!T12,"")</f>
        <v/>
      </c>
      <c r="V12" s="94" t="str">
        <f>IF(Centralizator!$U12=$A$1,Centralizator!U12,"")</f>
        <v/>
      </c>
      <c r="W12" s="94" t="str">
        <f>IF(Centralizator!$U12=$A$1,Centralizator!V12,"")</f>
        <v/>
      </c>
      <c r="X12" s="94" t="str">
        <f>IF(Centralizator!$U12=$A$1,Centralizator!W12,"")</f>
        <v/>
      </c>
      <c r="Y12" s="94" t="str">
        <f>IF(Centralizator!$U12=$A$1,Centralizator!X12,"")</f>
        <v/>
      </c>
      <c r="Z12" s="94" t="str">
        <f>IF(Centralizator!$U12=$A$1,Centralizator!Y12,"")</f>
        <v/>
      </c>
      <c r="AA12" s="94" t="str">
        <f>IF(Centralizator!$U12=$A$1,Centralizator!Z12,"")</f>
        <v/>
      </c>
      <c r="AB12" s="94" t="str">
        <f>IF(Centralizator!$U12=$A$1,Centralizator!AA12,"")</f>
        <v/>
      </c>
      <c r="AC12" s="94" t="str">
        <f>IF(Centralizator!$U12=$A$1,Centralizator!AB12,"")</f>
        <v/>
      </c>
    </row>
    <row r="13" spans="1:29" hidden="1" x14ac:dyDescent="0.2">
      <c r="A13" s="93" t="str">
        <f t="shared" si="0"/>
        <v/>
      </c>
      <c r="B13" s="93">
        <f t="shared" si="1"/>
        <v>0</v>
      </c>
      <c r="C13" s="93">
        <v>5</v>
      </c>
      <c r="D13" s="93" t="str">
        <f>IF(Centralizator!$U13=$A$1,Centralizator!A13,"")</f>
        <v/>
      </c>
      <c r="E13" s="93" t="str">
        <f>IF(Centralizator!$U13=$A$1,Centralizator!B13,"")</f>
        <v/>
      </c>
      <c r="F13" s="93" t="str">
        <f>IF(Centralizator!$U13=$A$1,Centralizator!C13,"")</f>
        <v/>
      </c>
      <c r="G13" s="100" t="str">
        <f>IF(Centralizator!$U13=$A$1,Centralizator!D13,"")</f>
        <v/>
      </c>
      <c r="H13" s="100" t="str">
        <f>IF(Centralizator!$U13=$A$1,Centralizator!E13,"")</f>
        <v/>
      </c>
      <c r="I13" s="100" t="str">
        <f>IF(Centralizator!$U13=$A$1,Centralizator!F13,"")</f>
        <v/>
      </c>
      <c r="J13" s="100" t="str">
        <f>IF(Centralizator!$U13=$A$1,Centralizator!G13,"")</f>
        <v/>
      </c>
      <c r="K13" s="100" t="str">
        <f>IF(Centralizator!$U13=$A$1,Centralizator!H13,"")</f>
        <v/>
      </c>
      <c r="L13" s="100" t="str">
        <f>IF(Centralizator!$U13=$A$1,Centralizator!J13,"")</f>
        <v/>
      </c>
      <c r="M13" s="100" t="str">
        <f>IF(Centralizator!$U13=$A$1,Centralizator!K13,"")</f>
        <v/>
      </c>
      <c r="N13" s="100" t="str">
        <f>IF(Centralizator!$U13=$A$1,Centralizator!L13,"")</f>
        <v/>
      </c>
      <c r="O13" s="94" t="str">
        <f>IF(Centralizator!$U13=$A$1,Centralizator!N13,"")</f>
        <v/>
      </c>
      <c r="P13" s="94" t="str">
        <f>IF(Centralizator!$U13=$A$1,Centralizator!O13,"")</f>
        <v/>
      </c>
      <c r="Q13" s="94" t="str">
        <f>IF(Centralizator!$U13=$A$1,Centralizator!P13,"")</f>
        <v/>
      </c>
      <c r="R13" s="94" t="str">
        <f>IF(Centralizator!$U13=$A$1,Centralizator!Q13,"")</f>
        <v/>
      </c>
      <c r="S13" s="94" t="str">
        <f>IF(Centralizator!$U13=$A$1,Centralizator!R13,"")</f>
        <v/>
      </c>
      <c r="T13" s="94" t="str">
        <f>IF(Centralizator!$U13=$A$1,Centralizator!S13,"")</f>
        <v/>
      </c>
      <c r="U13" s="94" t="str">
        <f>IF(Centralizator!$U13=$A$1,Centralizator!T13,"")</f>
        <v/>
      </c>
      <c r="V13" s="94" t="str">
        <f>IF(Centralizator!$U13=$A$1,Centralizator!U13,"")</f>
        <v/>
      </c>
      <c r="W13" s="94" t="str">
        <f>IF(Centralizator!$U13=$A$1,Centralizator!V13,"")</f>
        <v/>
      </c>
      <c r="X13" s="94" t="str">
        <f>IF(Centralizator!$U13=$A$1,Centralizator!W13,"")</f>
        <v/>
      </c>
      <c r="Y13" s="94" t="str">
        <f>IF(Centralizator!$U13=$A$1,Centralizator!X13,"")</f>
        <v/>
      </c>
      <c r="Z13" s="94" t="str">
        <f>IF(Centralizator!$U13=$A$1,Centralizator!Y13,"")</f>
        <v/>
      </c>
      <c r="AA13" s="94" t="str">
        <f>IF(Centralizator!$U13=$A$1,Centralizator!Z13,"")</f>
        <v/>
      </c>
      <c r="AB13" s="94" t="str">
        <f>IF(Centralizator!$U13=$A$1,Centralizator!AA13,"")</f>
        <v/>
      </c>
      <c r="AC13" s="94" t="str">
        <f>IF(Centralizator!$U13=$A$1,Centralizator!AB13,"")</f>
        <v/>
      </c>
    </row>
    <row r="14" spans="1:29" hidden="1" x14ac:dyDescent="0.2">
      <c r="A14" s="93" t="str">
        <f t="shared" si="0"/>
        <v/>
      </c>
      <c r="B14" s="93">
        <f t="shared" si="1"/>
        <v>0</v>
      </c>
      <c r="C14" s="93">
        <v>6</v>
      </c>
      <c r="D14" s="93" t="str">
        <f>IF(Centralizator!$U14=$A$1,Centralizator!A14,"")</f>
        <v/>
      </c>
      <c r="E14" s="93" t="str">
        <f>IF(Centralizator!$U14=$A$1,Centralizator!B14,"")</f>
        <v/>
      </c>
      <c r="F14" s="93" t="str">
        <f>IF(Centralizator!$U14=$A$1,Centralizator!C14,"")</f>
        <v/>
      </c>
      <c r="G14" s="100" t="str">
        <f>IF(Centralizator!$U14=$A$1,Centralizator!D14,"")</f>
        <v/>
      </c>
      <c r="H14" s="100" t="str">
        <f>IF(Centralizator!$U14=$A$1,Centralizator!E14,"")</f>
        <v/>
      </c>
      <c r="I14" s="100" t="str">
        <f>IF(Centralizator!$U14=$A$1,Centralizator!F14,"")</f>
        <v/>
      </c>
      <c r="J14" s="100" t="str">
        <f>IF(Centralizator!$U14=$A$1,Centralizator!G14,"")</f>
        <v/>
      </c>
      <c r="K14" s="100" t="str">
        <f>IF(Centralizator!$U14=$A$1,Centralizator!H14,"")</f>
        <v/>
      </c>
      <c r="L14" s="100" t="str">
        <f>IF(Centralizator!$U14=$A$1,Centralizator!J14,"")</f>
        <v/>
      </c>
      <c r="M14" s="100" t="str">
        <f>IF(Centralizator!$U14=$A$1,Centralizator!K14,"")</f>
        <v/>
      </c>
      <c r="N14" s="100" t="str">
        <f>IF(Centralizator!$U14=$A$1,Centralizator!L14,"")</f>
        <v/>
      </c>
      <c r="O14" s="94" t="str">
        <f>IF(Centralizator!$U14=$A$1,Centralizator!N14,"")</f>
        <v/>
      </c>
      <c r="P14" s="94" t="str">
        <f>IF(Centralizator!$U14=$A$1,Centralizator!O14,"")</f>
        <v/>
      </c>
      <c r="Q14" s="94" t="str">
        <f>IF(Centralizator!$U14=$A$1,Centralizator!P14,"")</f>
        <v/>
      </c>
      <c r="R14" s="94" t="str">
        <f>IF(Centralizator!$U14=$A$1,Centralizator!Q14,"")</f>
        <v/>
      </c>
      <c r="S14" s="94" t="str">
        <f>IF(Centralizator!$U14=$A$1,Centralizator!R14,"")</f>
        <v/>
      </c>
      <c r="T14" s="94" t="str">
        <f>IF(Centralizator!$U14=$A$1,Centralizator!S14,"")</f>
        <v/>
      </c>
      <c r="U14" s="94" t="str">
        <f>IF(Centralizator!$U14=$A$1,Centralizator!T14,"")</f>
        <v/>
      </c>
      <c r="V14" s="94" t="str">
        <f>IF(Centralizator!$U14=$A$1,Centralizator!U14,"")</f>
        <v/>
      </c>
      <c r="W14" s="94" t="str">
        <f>IF(Centralizator!$U14=$A$1,Centralizator!V14,"")</f>
        <v/>
      </c>
      <c r="X14" s="94" t="str">
        <f>IF(Centralizator!$U14=$A$1,Centralizator!W14,"")</f>
        <v/>
      </c>
      <c r="Y14" s="94" t="str">
        <f>IF(Centralizator!$U14=$A$1,Centralizator!X14,"")</f>
        <v/>
      </c>
      <c r="Z14" s="94" t="str">
        <f>IF(Centralizator!$U14=$A$1,Centralizator!Y14,"")</f>
        <v/>
      </c>
      <c r="AA14" s="94" t="str">
        <f>IF(Centralizator!$U14=$A$1,Centralizator!Z14,"")</f>
        <v/>
      </c>
      <c r="AB14" s="94" t="str">
        <f>IF(Centralizator!$U14=$A$1,Centralizator!AA14,"")</f>
        <v/>
      </c>
      <c r="AC14" s="94" t="str">
        <f>IF(Centralizator!$U14=$A$1,Centralizator!AB14,"")</f>
        <v/>
      </c>
    </row>
    <row r="15" spans="1:29" hidden="1" x14ac:dyDescent="0.2">
      <c r="A15" s="93">
        <f t="shared" si="0"/>
        <v>1</v>
      </c>
      <c r="B15" s="93">
        <f t="shared" si="1"/>
        <v>1</v>
      </c>
      <c r="C15" s="93">
        <v>7</v>
      </c>
      <c r="D15" s="93">
        <f>IF(Centralizator!$U15=$A$1,Centralizator!A15,"")</f>
        <v>1</v>
      </c>
      <c r="E15" s="93">
        <f>IF(Centralizator!$U15=$A$1,Centralizator!B15,"")</f>
        <v>1</v>
      </c>
      <c r="F15" s="93" t="str">
        <f>IF(Centralizator!$U15=$A$1,Centralizator!C15,"")</f>
        <v>Modern Languages (English, Franch or German)</v>
      </c>
      <c r="G15" s="100">
        <f>IF(Centralizator!$U15=$A$1,Centralizator!D15,"")</f>
        <v>0</v>
      </c>
      <c r="H15" s="100">
        <f>IF(Centralizator!$U15=$A$1,Centralizator!E15,"")</f>
        <v>0</v>
      </c>
      <c r="I15" s="100" t="str">
        <f>IF(Centralizator!$U15=$A$1,Centralizator!F15,"")</f>
        <v>Asist.</v>
      </c>
      <c r="J15" s="100" t="str">
        <f>IF(Centralizator!$U15=$A$1,Centralizator!G15,"")</f>
        <v>dr.</v>
      </c>
      <c r="K15" s="100" t="str">
        <f>IF(Centralizator!$U15=$A$1,Centralizator!H15,"")</f>
        <v>CHIRIAC Laura</v>
      </c>
      <c r="L15" s="100" t="str">
        <f>IF(Centralizator!$U15=$A$1,Centralizator!J15,"")</f>
        <v>Asist.</v>
      </c>
      <c r="M15" s="100" t="str">
        <f>IF(Centralizator!$U15=$A$1,Centralizator!K15,"")</f>
        <v>dr.</v>
      </c>
      <c r="N15" s="100" t="str">
        <f>IF(Centralizator!$U15=$A$1,Centralizator!L15,"")</f>
        <v>DEJICA CARTIS Anca</v>
      </c>
      <c r="O15" s="94" t="str">
        <f>IF(Centralizator!$U15=$A$1,Centralizator!N15,"")</f>
        <v>D</v>
      </c>
      <c r="P15" s="94">
        <f>IF(Centralizator!$U15=$A$1,Centralizator!O15,"")</f>
        <v>2</v>
      </c>
      <c r="Q15" s="94">
        <f>IF(Centralizator!$U15=$A$1,Centralizator!P15,"")</f>
        <v>0</v>
      </c>
      <c r="R15" s="94">
        <f>IF(Centralizator!$U15=$A$1,Centralizator!Q15,"")</f>
        <v>28</v>
      </c>
      <c r="S15" s="94">
        <f>IF(Centralizator!$U15=$A$1,Centralizator!R15,"")</f>
        <v>0</v>
      </c>
      <c r="T15" s="94">
        <f>IF(Centralizator!$U15=$A$1,Centralizator!S15,"")</f>
        <v>0</v>
      </c>
      <c r="U15" s="94">
        <f>IF(Centralizator!$U15=$A$1,Centralizator!T15,"")</f>
        <v>28</v>
      </c>
      <c r="V15" s="94" t="str">
        <f>IF(Centralizator!$U15=$A$1,Centralizator!U15,"")</f>
        <v>DC</v>
      </c>
      <c r="W15" s="94">
        <f>IF(Centralizator!$U15=$A$1,Centralizator!V15,"")</f>
        <v>28</v>
      </c>
      <c r="X15" s="94">
        <f>IF(Centralizator!$U15=$A$1,Centralizator!W15,"")</f>
        <v>0</v>
      </c>
      <c r="Y15" s="94">
        <f>IF(Centralizator!$U15=$A$1,Centralizator!X15,"")</f>
        <v>28</v>
      </c>
      <c r="Z15" s="94">
        <f>IF(Centralizator!$U15=$A$1,Centralizator!Y15,"")</f>
        <v>2</v>
      </c>
      <c r="AA15" s="94">
        <f>IF(Centralizator!$U15=$A$1,Centralizator!Z15,"")</f>
        <v>0</v>
      </c>
      <c r="AB15" s="94">
        <f>IF(Centralizator!$U15=$A$1,Centralizator!AA15,"")</f>
        <v>2</v>
      </c>
      <c r="AC15" s="94" t="str">
        <f>IF(Centralizator!$U15=$A$1,Centralizator!AB15,"")</f>
        <v>Oblig.</v>
      </c>
    </row>
    <row r="16" spans="1:29" hidden="1" x14ac:dyDescent="0.2">
      <c r="A16" s="93">
        <f t="shared" si="0"/>
        <v>2</v>
      </c>
      <c r="B16" s="93">
        <f t="shared" si="1"/>
        <v>2</v>
      </c>
      <c r="C16" s="93">
        <v>8</v>
      </c>
      <c r="D16" s="93">
        <f>IF(Centralizator!$U16=$A$1,Centralizator!A16,"")</f>
        <v>1</v>
      </c>
      <c r="E16" s="93">
        <f>IF(Centralizator!$U16=$A$1,Centralizator!B16,"")</f>
        <v>1</v>
      </c>
      <c r="F16" s="93" t="str">
        <f>IF(Centralizator!$U16=$A$1,Centralizator!C16,"")</f>
        <v>Sport</v>
      </c>
      <c r="G16" s="100">
        <f>IF(Centralizator!$U16=$A$1,Centralizator!D16,"")</f>
        <v>0</v>
      </c>
      <c r="H16" s="100">
        <f>IF(Centralizator!$U16=$A$1,Centralizator!E16,"")</f>
        <v>0</v>
      </c>
      <c r="I16" s="100" t="str">
        <f>IF(Centralizator!$U16=$A$1,Centralizator!F16,"")</f>
        <v>Asist.</v>
      </c>
      <c r="J16" s="100" t="str">
        <f>IF(Centralizator!$U16=$A$1,Centralizator!G16,"")</f>
        <v>dr.</v>
      </c>
      <c r="K16" s="100" t="str">
        <f>IF(Centralizator!$U16=$A$1,Centralizator!H16,"")</f>
        <v>IONESCU Dan</v>
      </c>
      <c r="L16" s="100" t="str">
        <f>IF(Centralizator!$U16=$A$1,Centralizator!J16,"")</f>
        <v>Asist.</v>
      </c>
      <c r="M16" s="100" t="str">
        <f>IF(Centralizator!$U16=$A$1,Centralizator!K16,"")</f>
        <v>dr.</v>
      </c>
      <c r="N16" s="100" t="str">
        <f>IF(Centralizator!$U16=$A$1,Centralizator!L16,"")</f>
        <v>IONESCU Dan</v>
      </c>
      <c r="O16" s="94" t="str">
        <f>IF(Centralizator!$U16=$A$1,Centralizator!N16,"")</f>
        <v>D</v>
      </c>
      <c r="P16" s="94">
        <f>IF(Centralizator!$U16=$A$1,Centralizator!O16,"")</f>
        <v>2</v>
      </c>
      <c r="Q16" s="94">
        <f>IF(Centralizator!$U16=$A$1,Centralizator!P16,"")</f>
        <v>0</v>
      </c>
      <c r="R16" s="94">
        <f>IF(Centralizator!$U16=$A$1,Centralizator!Q16,"")</f>
        <v>14</v>
      </c>
      <c r="S16" s="94">
        <f>IF(Centralizator!$U16=$A$1,Centralizator!R16,"")</f>
        <v>0</v>
      </c>
      <c r="T16" s="94">
        <f>IF(Centralizator!$U16=$A$1,Centralizator!S16,"")</f>
        <v>0</v>
      </c>
      <c r="U16" s="94">
        <f>IF(Centralizator!$U16=$A$1,Centralizator!T16,"")</f>
        <v>14</v>
      </c>
      <c r="V16" s="94" t="str">
        <f>IF(Centralizator!$U16=$A$1,Centralizator!U16,"")</f>
        <v>DC</v>
      </c>
      <c r="W16" s="94">
        <f>IF(Centralizator!$U16=$A$1,Centralizator!V16,"")</f>
        <v>14</v>
      </c>
      <c r="X16" s="94">
        <f>IF(Centralizator!$U16=$A$1,Centralizator!W16,"")</f>
        <v>0</v>
      </c>
      <c r="Y16" s="94">
        <f>IF(Centralizator!$U16=$A$1,Centralizator!X16,"")</f>
        <v>14</v>
      </c>
      <c r="Z16" s="94">
        <f>IF(Centralizator!$U16=$A$1,Centralizator!Y16,"")</f>
        <v>1</v>
      </c>
      <c r="AA16" s="94">
        <f>IF(Centralizator!$U16=$A$1,Centralizator!Z16,"")</f>
        <v>0</v>
      </c>
      <c r="AB16" s="94">
        <f>IF(Centralizator!$U16=$A$1,Centralizator!AA16,"")</f>
        <v>1</v>
      </c>
      <c r="AC16" s="94" t="str">
        <f>IF(Centralizator!$U16=$A$1,Centralizator!AB16,"")</f>
        <v>Oblig.</v>
      </c>
    </row>
    <row r="17" spans="1:29" hidden="1" x14ac:dyDescent="0.2">
      <c r="A17" s="93" t="str">
        <f t="shared" si="0"/>
        <v/>
      </c>
      <c r="B17" s="93">
        <f t="shared" si="1"/>
        <v>2</v>
      </c>
      <c r="C17" s="93">
        <v>9</v>
      </c>
      <c r="D17" s="93" t="str">
        <f>IF(Centralizator!$U17=$A$1,Centralizator!A17,"")</f>
        <v/>
      </c>
      <c r="E17" s="93" t="str">
        <f>IF(Centralizator!$U17=$A$1,Centralizator!B17,"")</f>
        <v/>
      </c>
      <c r="F17" s="93" t="str">
        <f>IF(Centralizator!$U17=$A$1,Centralizator!C17,"")</f>
        <v/>
      </c>
      <c r="G17" s="100" t="str">
        <f>IF(Centralizator!$U17=$A$1,Centralizator!D17,"")</f>
        <v/>
      </c>
      <c r="H17" s="100" t="str">
        <f>IF(Centralizator!$U17=$A$1,Centralizator!E17,"")</f>
        <v/>
      </c>
      <c r="I17" s="100" t="str">
        <f>IF(Centralizator!$U17=$A$1,Centralizator!F17,"")</f>
        <v/>
      </c>
      <c r="J17" s="100" t="str">
        <f>IF(Centralizator!$U17=$A$1,Centralizator!G17,"")</f>
        <v/>
      </c>
      <c r="K17" s="100" t="str">
        <f>IF(Centralizator!$U17=$A$1,Centralizator!H17,"")</f>
        <v/>
      </c>
      <c r="L17" s="100" t="str">
        <f>IF(Centralizator!$U17=$A$1,Centralizator!J17,"")</f>
        <v/>
      </c>
      <c r="M17" s="100" t="str">
        <f>IF(Centralizator!$U17=$A$1,Centralizator!K17,"")</f>
        <v/>
      </c>
      <c r="N17" s="100" t="str">
        <f>IF(Centralizator!$U17=$A$1,Centralizator!L17,"")</f>
        <v/>
      </c>
      <c r="O17" s="94" t="str">
        <f>IF(Centralizator!$U17=$A$1,Centralizator!N17,"")</f>
        <v/>
      </c>
      <c r="P17" s="94" t="str">
        <f>IF(Centralizator!$U17=$A$1,Centralizator!O17,"")</f>
        <v/>
      </c>
      <c r="Q17" s="94" t="str">
        <f>IF(Centralizator!$U17=$A$1,Centralizator!P17,"")</f>
        <v/>
      </c>
      <c r="R17" s="94" t="str">
        <f>IF(Centralizator!$U17=$A$1,Centralizator!Q17,"")</f>
        <v/>
      </c>
      <c r="S17" s="94" t="str">
        <f>IF(Centralizator!$U17=$A$1,Centralizator!R17,"")</f>
        <v/>
      </c>
      <c r="T17" s="94" t="str">
        <f>IF(Centralizator!$U17=$A$1,Centralizator!S17,"")</f>
        <v/>
      </c>
      <c r="U17" s="94" t="str">
        <f>IF(Centralizator!$U17=$A$1,Centralizator!T17,"")</f>
        <v/>
      </c>
      <c r="V17" s="94" t="str">
        <f>IF(Centralizator!$U17=$A$1,Centralizator!U17,"")</f>
        <v/>
      </c>
      <c r="W17" s="94" t="str">
        <f>IF(Centralizator!$U17=$A$1,Centralizator!V17,"")</f>
        <v/>
      </c>
      <c r="X17" s="94" t="str">
        <f>IF(Centralizator!$U17=$A$1,Centralizator!W17,"")</f>
        <v/>
      </c>
      <c r="Y17" s="94" t="str">
        <f>IF(Centralizator!$U17=$A$1,Centralizator!X17,"")</f>
        <v/>
      </c>
      <c r="Z17" s="94" t="str">
        <f>IF(Centralizator!$U17=$A$1,Centralizator!Y17,"")</f>
        <v/>
      </c>
      <c r="AA17" s="94" t="str">
        <f>IF(Centralizator!$U17=$A$1,Centralizator!Z17,"")</f>
        <v/>
      </c>
      <c r="AB17" s="94" t="str">
        <f>IF(Centralizator!$U17=$A$1,Centralizator!AA17,"")</f>
        <v/>
      </c>
      <c r="AC17" s="94" t="str">
        <f>IF(Centralizator!$U17=$A$1,Centralizator!AB17,"")</f>
        <v/>
      </c>
    </row>
    <row r="18" spans="1:29" hidden="1" x14ac:dyDescent="0.2">
      <c r="A18" s="93" t="str">
        <f t="shared" si="0"/>
        <v/>
      </c>
      <c r="B18" s="93">
        <f t="shared" si="1"/>
        <v>2</v>
      </c>
      <c r="C18" s="93">
        <v>10</v>
      </c>
      <c r="D18" s="93" t="str">
        <f>IF(Centralizator!$U18=$A$1,Centralizator!A18,"")</f>
        <v/>
      </c>
      <c r="E18" s="93" t="str">
        <f>IF(Centralizator!$U18=$A$1,Centralizator!B18,"")</f>
        <v/>
      </c>
      <c r="F18" s="93" t="str">
        <f>IF(Centralizator!$U18=$A$1,Centralizator!C18,"")</f>
        <v/>
      </c>
      <c r="G18" s="100" t="str">
        <f>IF(Centralizator!$U18=$A$1,Centralizator!D18,"")</f>
        <v/>
      </c>
      <c r="H18" s="100" t="str">
        <f>IF(Centralizator!$U18=$A$1,Centralizator!E18,"")</f>
        <v/>
      </c>
      <c r="I18" s="100" t="str">
        <f>IF(Centralizator!$U18=$A$1,Centralizator!F18,"")</f>
        <v/>
      </c>
      <c r="J18" s="100" t="str">
        <f>IF(Centralizator!$U18=$A$1,Centralizator!G18,"")</f>
        <v/>
      </c>
      <c r="K18" s="100" t="str">
        <f>IF(Centralizator!$U18=$A$1,Centralizator!H18,"")</f>
        <v/>
      </c>
      <c r="L18" s="100" t="str">
        <f>IF(Centralizator!$U18=$A$1,Centralizator!J18,"")</f>
        <v/>
      </c>
      <c r="M18" s="100" t="str">
        <f>IF(Centralizator!$U18=$A$1,Centralizator!K18,"")</f>
        <v/>
      </c>
      <c r="N18" s="100" t="str">
        <f>IF(Centralizator!$U18=$A$1,Centralizator!L18,"")</f>
        <v/>
      </c>
      <c r="O18" s="94" t="str">
        <f>IF(Centralizator!$U18=$A$1,Centralizator!N18,"")</f>
        <v/>
      </c>
      <c r="P18" s="94" t="str">
        <f>IF(Centralizator!$U18=$A$1,Centralizator!O18,"")</f>
        <v/>
      </c>
      <c r="Q18" s="94" t="str">
        <f>IF(Centralizator!$U18=$A$1,Centralizator!P18,"")</f>
        <v/>
      </c>
      <c r="R18" s="94" t="str">
        <f>IF(Centralizator!$U18=$A$1,Centralizator!Q18,"")</f>
        <v/>
      </c>
      <c r="S18" s="94" t="str">
        <f>IF(Centralizator!$U18=$A$1,Centralizator!R18,"")</f>
        <v/>
      </c>
      <c r="T18" s="94" t="str">
        <f>IF(Centralizator!$U18=$A$1,Centralizator!S18,"")</f>
        <v/>
      </c>
      <c r="U18" s="94" t="str">
        <f>IF(Centralizator!$U18=$A$1,Centralizator!T18,"")</f>
        <v/>
      </c>
      <c r="V18" s="94" t="str">
        <f>IF(Centralizator!$U18=$A$1,Centralizator!U18,"")</f>
        <v/>
      </c>
      <c r="W18" s="94" t="str">
        <f>IF(Centralizator!$U18=$A$1,Centralizator!V18,"")</f>
        <v/>
      </c>
      <c r="X18" s="94" t="str">
        <f>IF(Centralizator!$U18=$A$1,Centralizator!W18,"")</f>
        <v/>
      </c>
      <c r="Y18" s="94" t="str">
        <f>IF(Centralizator!$U18=$A$1,Centralizator!X18,"")</f>
        <v/>
      </c>
      <c r="Z18" s="94" t="str">
        <f>IF(Centralizator!$U18=$A$1,Centralizator!Y18,"")</f>
        <v/>
      </c>
      <c r="AA18" s="94" t="str">
        <f>IF(Centralizator!$U18=$A$1,Centralizator!Z18,"")</f>
        <v/>
      </c>
      <c r="AB18" s="94" t="str">
        <f>IF(Centralizator!$U18=$A$1,Centralizator!AA18,"")</f>
        <v/>
      </c>
      <c r="AC18" s="94" t="str">
        <f>IF(Centralizator!$U18=$A$1,Centralizator!AB18,"")</f>
        <v/>
      </c>
    </row>
    <row r="19" spans="1:29" hidden="1" x14ac:dyDescent="0.2">
      <c r="A19" s="93" t="str">
        <f t="shared" si="0"/>
        <v/>
      </c>
      <c r="B19" s="93">
        <f t="shared" si="1"/>
        <v>2</v>
      </c>
      <c r="C19" s="93">
        <v>11</v>
      </c>
      <c r="D19" s="93" t="str">
        <f>IF(Centralizator!$U19=$A$1,Centralizator!A19,"")</f>
        <v/>
      </c>
      <c r="E19" s="93" t="str">
        <f>IF(Centralizator!$U19=$A$1,Centralizator!B19,"")</f>
        <v/>
      </c>
      <c r="F19" s="93" t="str">
        <f>IF(Centralizator!$U19=$A$1,Centralizator!C19,"")</f>
        <v/>
      </c>
      <c r="G19" s="100" t="str">
        <f>IF(Centralizator!$U19=$A$1,Centralizator!D19,"")</f>
        <v/>
      </c>
      <c r="H19" s="100" t="str">
        <f>IF(Centralizator!$U19=$A$1,Centralizator!E19,"")</f>
        <v/>
      </c>
      <c r="I19" s="100" t="str">
        <f>IF(Centralizator!$U19=$A$1,Centralizator!F19,"")</f>
        <v/>
      </c>
      <c r="J19" s="100" t="str">
        <f>IF(Centralizator!$U19=$A$1,Centralizator!G19,"")</f>
        <v/>
      </c>
      <c r="K19" s="100" t="str">
        <f>IF(Centralizator!$U19=$A$1,Centralizator!H19,"")</f>
        <v/>
      </c>
      <c r="L19" s="100" t="str">
        <f>IF(Centralizator!$U19=$A$1,Centralizator!J19,"")</f>
        <v/>
      </c>
      <c r="M19" s="100" t="str">
        <f>IF(Centralizator!$U19=$A$1,Centralizator!K19,"")</f>
        <v/>
      </c>
      <c r="N19" s="100" t="str">
        <f>IF(Centralizator!$U19=$A$1,Centralizator!L19,"")</f>
        <v/>
      </c>
      <c r="O19" s="94" t="str">
        <f>IF(Centralizator!$U19=$A$1,Centralizator!N19,"")</f>
        <v/>
      </c>
      <c r="P19" s="94" t="str">
        <f>IF(Centralizator!$U19=$A$1,Centralizator!O19,"")</f>
        <v/>
      </c>
      <c r="Q19" s="94" t="str">
        <f>IF(Centralizator!$U19=$A$1,Centralizator!P19,"")</f>
        <v/>
      </c>
      <c r="R19" s="94" t="str">
        <f>IF(Centralizator!$U19=$A$1,Centralizator!Q19,"")</f>
        <v/>
      </c>
      <c r="S19" s="94" t="str">
        <f>IF(Centralizator!$U19=$A$1,Centralizator!R19,"")</f>
        <v/>
      </c>
      <c r="T19" s="94" t="str">
        <f>IF(Centralizator!$U19=$A$1,Centralizator!S19,"")</f>
        <v/>
      </c>
      <c r="U19" s="94" t="str">
        <f>IF(Centralizator!$U19=$A$1,Centralizator!T19,"")</f>
        <v/>
      </c>
      <c r="V19" s="94" t="str">
        <f>IF(Centralizator!$U19=$A$1,Centralizator!U19,"")</f>
        <v/>
      </c>
      <c r="W19" s="94" t="str">
        <f>IF(Centralizator!$U19=$A$1,Centralizator!V19,"")</f>
        <v/>
      </c>
      <c r="X19" s="94" t="str">
        <f>IF(Centralizator!$U19=$A$1,Centralizator!W19,"")</f>
        <v/>
      </c>
      <c r="Y19" s="94" t="str">
        <f>IF(Centralizator!$U19=$A$1,Centralizator!X19,"")</f>
        <v/>
      </c>
      <c r="Z19" s="94" t="str">
        <f>IF(Centralizator!$U19=$A$1,Centralizator!Y19,"")</f>
        <v/>
      </c>
      <c r="AA19" s="94" t="str">
        <f>IF(Centralizator!$U19=$A$1,Centralizator!Z19,"")</f>
        <v/>
      </c>
      <c r="AB19" s="94" t="str">
        <f>IF(Centralizator!$U19=$A$1,Centralizator!AA19,"")</f>
        <v/>
      </c>
      <c r="AC19" s="94" t="str">
        <f>IF(Centralizator!$U19=$A$1,Centralizator!AB19,"")</f>
        <v/>
      </c>
    </row>
    <row r="20" spans="1:29" hidden="1" x14ac:dyDescent="0.2">
      <c r="A20" s="93" t="str">
        <f t="shared" si="0"/>
        <v/>
      </c>
      <c r="B20" s="93">
        <f t="shared" si="1"/>
        <v>2</v>
      </c>
      <c r="C20" s="93">
        <v>12</v>
      </c>
      <c r="D20" s="93" t="str">
        <f>IF(Centralizator!$U20=$A$1,Centralizator!A20,"")</f>
        <v/>
      </c>
      <c r="E20" s="93" t="str">
        <f>IF(Centralizator!$U20=$A$1,Centralizator!B20,"")</f>
        <v/>
      </c>
      <c r="F20" s="93" t="str">
        <f>IF(Centralizator!$U20=$A$1,Centralizator!C20,"")</f>
        <v/>
      </c>
      <c r="G20" s="100" t="str">
        <f>IF(Centralizator!$U20=$A$1,Centralizator!D20,"")</f>
        <v/>
      </c>
      <c r="H20" s="100" t="str">
        <f>IF(Centralizator!$U20=$A$1,Centralizator!E20,"")</f>
        <v/>
      </c>
      <c r="I20" s="100" t="str">
        <f>IF(Centralizator!$U20=$A$1,Centralizator!F20,"")</f>
        <v/>
      </c>
      <c r="J20" s="100" t="str">
        <f>IF(Centralizator!$U20=$A$1,Centralizator!G20,"")</f>
        <v/>
      </c>
      <c r="K20" s="100" t="str">
        <f>IF(Centralizator!$U20=$A$1,Centralizator!H20,"")</f>
        <v/>
      </c>
      <c r="L20" s="100" t="str">
        <f>IF(Centralizator!$U20=$A$1,Centralizator!J20,"")</f>
        <v/>
      </c>
      <c r="M20" s="100" t="str">
        <f>IF(Centralizator!$U20=$A$1,Centralizator!K20,"")</f>
        <v/>
      </c>
      <c r="N20" s="100" t="str">
        <f>IF(Centralizator!$U20=$A$1,Centralizator!L20,"")</f>
        <v/>
      </c>
      <c r="O20" s="94" t="str">
        <f>IF(Centralizator!$U20=$A$1,Centralizator!N20,"")</f>
        <v/>
      </c>
      <c r="P20" s="94" t="str">
        <f>IF(Centralizator!$U20=$A$1,Centralizator!O20,"")</f>
        <v/>
      </c>
      <c r="Q20" s="94" t="str">
        <f>IF(Centralizator!$U20=$A$1,Centralizator!P20,"")</f>
        <v/>
      </c>
      <c r="R20" s="94" t="str">
        <f>IF(Centralizator!$U20=$A$1,Centralizator!Q20,"")</f>
        <v/>
      </c>
      <c r="S20" s="94" t="str">
        <f>IF(Centralizator!$U20=$A$1,Centralizator!R20,"")</f>
        <v/>
      </c>
      <c r="T20" s="94" t="str">
        <f>IF(Centralizator!$U20=$A$1,Centralizator!S20,"")</f>
        <v/>
      </c>
      <c r="U20" s="94" t="str">
        <f>IF(Centralizator!$U20=$A$1,Centralizator!T20,"")</f>
        <v/>
      </c>
      <c r="V20" s="94" t="str">
        <f>IF(Centralizator!$U20=$A$1,Centralizator!U20,"")</f>
        <v/>
      </c>
      <c r="W20" s="94" t="str">
        <f>IF(Centralizator!$U20=$A$1,Centralizator!V20,"")</f>
        <v/>
      </c>
      <c r="X20" s="94" t="str">
        <f>IF(Centralizator!$U20=$A$1,Centralizator!W20,"")</f>
        <v/>
      </c>
      <c r="Y20" s="94" t="str">
        <f>IF(Centralizator!$U20=$A$1,Centralizator!X20,"")</f>
        <v/>
      </c>
      <c r="Z20" s="94" t="str">
        <f>IF(Centralizator!$U20=$A$1,Centralizator!Y20,"")</f>
        <v/>
      </c>
      <c r="AA20" s="94" t="str">
        <f>IF(Centralizator!$U20=$A$1,Centralizator!Z20,"")</f>
        <v/>
      </c>
      <c r="AB20" s="94" t="str">
        <f>IF(Centralizator!$U20=$A$1,Centralizator!AA20,"")</f>
        <v/>
      </c>
      <c r="AC20" s="94" t="str">
        <f>IF(Centralizator!$U20=$A$1,Centralizator!AB20,"")</f>
        <v/>
      </c>
    </row>
    <row r="21" spans="1:29" hidden="1" x14ac:dyDescent="0.2">
      <c r="A21" s="93" t="str">
        <f t="shared" si="0"/>
        <v/>
      </c>
      <c r="B21" s="93">
        <f t="shared" si="1"/>
        <v>2</v>
      </c>
      <c r="C21" s="93">
        <v>13</v>
      </c>
      <c r="D21" s="93" t="str">
        <f>IF(Centralizator!$U21=$A$1,Centralizator!A21,"")</f>
        <v/>
      </c>
      <c r="E21" s="93" t="str">
        <f>IF(Centralizator!$U21=$A$1,Centralizator!B21,"")</f>
        <v/>
      </c>
      <c r="F21" s="93" t="str">
        <f>IF(Centralizator!$U21=$A$1,Centralizator!C21,"")</f>
        <v/>
      </c>
      <c r="G21" s="100" t="str">
        <f>IF(Centralizator!$U21=$A$1,Centralizator!D21,"")</f>
        <v/>
      </c>
      <c r="H21" s="100" t="str">
        <f>IF(Centralizator!$U21=$A$1,Centralizator!E21,"")</f>
        <v/>
      </c>
      <c r="I21" s="100" t="str">
        <f>IF(Centralizator!$U21=$A$1,Centralizator!F21,"")</f>
        <v/>
      </c>
      <c r="J21" s="100" t="str">
        <f>IF(Centralizator!$U21=$A$1,Centralizator!G21,"")</f>
        <v/>
      </c>
      <c r="K21" s="100" t="str">
        <f>IF(Centralizator!$U21=$A$1,Centralizator!H21,"")</f>
        <v/>
      </c>
      <c r="L21" s="100" t="str">
        <f>IF(Centralizator!$U21=$A$1,Centralizator!J21,"")</f>
        <v/>
      </c>
      <c r="M21" s="100" t="str">
        <f>IF(Centralizator!$U21=$A$1,Centralizator!K21,"")</f>
        <v/>
      </c>
      <c r="N21" s="100" t="str">
        <f>IF(Centralizator!$U21=$A$1,Centralizator!L21,"")</f>
        <v/>
      </c>
      <c r="O21" s="94" t="str">
        <f>IF(Centralizator!$U21=$A$1,Centralizator!N21,"")</f>
        <v/>
      </c>
      <c r="P21" s="94" t="str">
        <f>IF(Centralizator!$U21=$A$1,Centralizator!O21,"")</f>
        <v/>
      </c>
      <c r="Q21" s="94" t="str">
        <f>IF(Centralizator!$U21=$A$1,Centralizator!P21,"")</f>
        <v/>
      </c>
      <c r="R21" s="94" t="str">
        <f>IF(Centralizator!$U21=$A$1,Centralizator!Q21,"")</f>
        <v/>
      </c>
      <c r="S21" s="94" t="str">
        <f>IF(Centralizator!$U21=$A$1,Centralizator!R21,"")</f>
        <v/>
      </c>
      <c r="T21" s="94" t="str">
        <f>IF(Centralizator!$U21=$A$1,Centralizator!S21,"")</f>
        <v/>
      </c>
      <c r="U21" s="94" t="str">
        <f>IF(Centralizator!$U21=$A$1,Centralizator!T21,"")</f>
        <v/>
      </c>
      <c r="V21" s="94" t="str">
        <f>IF(Centralizator!$U21=$A$1,Centralizator!U21,"")</f>
        <v/>
      </c>
      <c r="W21" s="94" t="str">
        <f>IF(Centralizator!$U21=$A$1,Centralizator!V21,"")</f>
        <v/>
      </c>
      <c r="X21" s="94" t="str">
        <f>IF(Centralizator!$U21=$A$1,Centralizator!W21,"")</f>
        <v/>
      </c>
      <c r="Y21" s="94" t="str">
        <f>IF(Centralizator!$U21=$A$1,Centralizator!X21,"")</f>
        <v/>
      </c>
      <c r="Z21" s="94" t="str">
        <f>IF(Centralizator!$U21=$A$1,Centralizator!Y21,"")</f>
        <v/>
      </c>
      <c r="AA21" s="94" t="str">
        <f>IF(Centralizator!$U21=$A$1,Centralizator!Z21,"")</f>
        <v/>
      </c>
      <c r="AB21" s="94" t="str">
        <f>IF(Centralizator!$U21=$A$1,Centralizator!AA21,"")</f>
        <v/>
      </c>
      <c r="AC21" s="94" t="str">
        <f>IF(Centralizator!$U21=$A$1,Centralizator!AB21,"")</f>
        <v/>
      </c>
    </row>
    <row r="22" spans="1:29" hidden="1" x14ac:dyDescent="0.2">
      <c r="A22" s="93" t="str">
        <f t="shared" si="0"/>
        <v/>
      </c>
      <c r="B22" s="93">
        <f t="shared" si="1"/>
        <v>2</v>
      </c>
      <c r="C22" s="93">
        <v>14</v>
      </c>
      <c r="D22" s="93" t="str">
        <f>IF(Centralizator!$U22=$A$1,Centralizator!A22,"")</f>
        <v/>
      </c>
      <c r="E22" s="93" t="str">
        <f>IF(Centralizator!$U22=$A$1,Centralizator!B22,"")</f>
        <v/>
      </c>
      <c r="F22" s="93" t="str">
        <f>IF(Centralizator!$U22=$A$1,Centralizator!C22,"")</f>
        <v/>
      </c>
      <c r="G22" s="100" t="str">
        <f>IF(Centralizator!$U22=$A$1,Centralizator!D22,"")</f>
        <v/>
      </c>
      <c r="H22" s="100" t="str">
        <f>IF(Centralizator!$U22=$A$1,Centralizator!E22,"")</f>
        <v/>
      </c>
      <c r="I22" s="100" t="str">
        <f>IF(Centralizator!$U22=$A$1,Centralizator!F22,"")</f>
        <v/>
      </c>
      <c r="J22" s="100" t="str">
        <f>IF(Centralizator!$U22=$A$1,Centralizator!G22,"")</f>
        <v/>
      </c>
      <c r="K22" s="100" t="str">
        <f>IF(Centralizator!$U22=$A$1,Centralizator!H22,"")</f>
        <v/>
      </c>
      <c r="L22" s="100" t="str">
        <f>IF(Centralizator!$U22=$A$1,Centralizator!J22,"")</f>
        <v/>
      </c>
      <c r="M22" s="100" t="str">
        <f>IF(Centralizator!$U22=$A$1,Centralizator!K22,"")</f>
        <v/>
      </c>
      <c r="N22" s="100" t="str">
        <f>IF(Centralizator!$U22=$A$1,Centralizator!L22,"")</f>
        <v/>
      </c>
      <c r="O22" s="94" t="str">
        <f>IF(Centralizator!$U22=$A$1,Centralizator!N22,"")</f>
        <v/>
      </c>
      <c r="P22" s="94" t="str">
        <f>IF(Centralizator!$U22=$A$1,Centralizator!O22,"")</f>
        <v/>
      </c>
      <c r="Q22" s="94" t="str">
        <f>IF(Centralizator!$U22=$A$1,Centralizator!P22,"")</f>
        <v/>
      </c>
      <c r="R22" s="94" t="str">
        <f>IF(Centralizator!$U22=$A$1,Centralizator!Q22,"")</f>
        <v/>
      </c>
      <c r="S22" s="94" t="str">
        <f>IF(Centralizator!$U22=$A$1,Centralizator!R22,"")</f>
        <v/>
      </c>
      <c r="T22" s="94" t="str">
        <f>IF(Centralizator!$U22=$A$1,Centralizator!S22,"")</f>
        <v/>
      </c>
      <c r="U22" s="94" t="str">
        <f>IF(Centralizator!$U22=$A$1,Centralizator!T22,"")</f>
        <v/>
      </c>
      <c r="V22" s="94" t="str">
        <f>IF(Centralizator!$U22=$A$1,Centralizator!U22,"")</f>
        <v/>
      </c>
      <c r="W22" s="94" t="str">
        <f>IF(Centralizator!$U22=$A$1,Centralizator!V22,"")</f>
        <v/>
      </c>
      <c r="X22" s="94" t="str">
        <f>IF(Centralizator!$U22=$A$1,Centralizator!W22,"")</f>
        <v/>
      </c>
      <c r="Y22" s="94" t="str">
        <f>IF(Centralizator!$U22=$A$1,Centralizator!X22,"")</f>
        <v/>
      </c>
      <c r="Z22" s="94" t="str">
        <f>IF(Centralizator!$U22=$A$1,Centralizator!Y22,"")</f>
        <v/>
      </c>
      <c r="AA22" s="94" t="str">
        <f>IF(Centralizator!$U22=$A$1,Centralizator!Z22,"")</f>
        <v/>
      </c>
      <c r="AB22" s="94" t="str">
        <f>IF(Centralizator!$U22=$A$1,Centralizator!AA22,"")</f>
        <v/>
      </c>
      <c r="AC22" s="94" t="str">
        <f>IF(Centralizator!$U22=$A$1,Centralizator!AB22,"")</f>
        <v/>
      </c>
    </row>
    <row r="23" spans="1:29" hidden="1" x14ac:dyDescent="0.2">
      <c r="A23" s="93">
        <f t="shared" si="0"/>
        <v>3</v>
      </c>
      <c r="B23" s="93">
        <f t="shared" si="1"/>
        <v>3</v>
      </c>
      <c r="C23" s="93">
        <v>15</v>
      </c>
      <c r="D23" s="93">
        <f>IF(Centralizator!$U23=$A$1,Centralizator!A23,"")</f>
        <v>1</v>
      </c>
      <c r="E23" s="93">
        <f>IF(Centralizator!$U23=$A$1,Centralizator!B23,"")</f>
        <v>2</v>
      </c>
      <c r="F23" s="93" t="str">
        <f>IF(Centralizator!$U23=$A$1,Centralizator!C23,"")</f>
        <v>Culture and Civilization</v>
      </c>
      <c r="G23" s="100">
        <f>IF(Centralizator!$U23=$A$1,Centralizator!D23,"")</f>
        <v>0</v>
      </c>
      <c r="H23" s="100">
        <f>IF(Centralizator!$U23=$A$1,Centralizator!E23,"")</f>
        <v>0</v>
      </c>
      <c r="I23" s="100" t="str">
        <f>IF(Centralizator!$U23=$A$1,Centralizator!F23,"")</f>
        <v>Lector</v>
      </c>
      <c r="J23" s="100" t="str">
        <f>IF(Centralizator!$U23=$A$1,Centralizator!G23,"")</f>
        <v>dr.</v>
      </c>
      <c r="K23" s="100" t="str">
        <f>IF(Centralizator!$U23=$A$1,Centralizator!H23,"")</f>
        <v>GHERHES Vasile</v>
      </c>
      <c r="L23" s="100" t="str">
        <f>IF(Centralizator!$U23=$A$1,Centralizator!J23,"")</f>
        <v>Lector</v>
      </c>
      <c r="M23" s="100" t="str">
        <f>IF(Centralizator!$U23=$A$1,Centralizator!K23,"")</f>
        <v>dr.</v>
      </c>
      <c r="N23" s="100" t="str">
        <f>IF(Centralizator!$U23=$A$1,Centralizator!L23,"")</f>
        <v>GHERHES Vasile</v>
      </c>
      <c r="O23" s="94" t="str">
        <f>IF(Centralizator!$U23=$A$1,Centralizator!N23,"")</f>
        <v>D</v>
      </c>
      <c r="P23" s="94">
        <f>IF(Centralizator!$U23=$A$1,Centralizator!O23,"")</f>
        <v>2</v>
      </c>
      <c r="Q23" s="94">
        <f>IF(Centralizator!$U23=$A$1,Centralizator!P23,"")</f>
        <v>14</v>
      </c>
      <c r="R23" s="94">
        <f>IF(Centralizator!$U23=$A$1,Centralizator!Q23,"")</f>
        <v>14</v>
      </c>
      <c r="S23" s="94">
        <f>IF(Centralizator!$U23=$A$1,Centralizator!R23,"")</f>
        <v>0</v>
      </c>
      <c r="T23" s="94">
        <f>IF(Centralizator!$U23=$A$1,Centralizator!S23,"")</f>
        <v>0</v>
      </c>
      <c r="U23" s="94">
        <f>IF(Centralizator!$U23=$A$1,Centralizator!T23,"")</f>
        <v>28</v>
      </c>
      <c r="V23" s="94" t="str">
        <f>IF(Centralizator!$U23=$A$1,Centralizator!U23,"")</f>
        <v>DC</v>
      </c>
      <c r="W23" s="94">
        <f>IF(Centralizator!$U23=$A$1,Centralizator!V23,"")</f>
        <v>28</v>
      </c>
      <c r="X23" s="94">
        <f>IF(Centralizator!$U23=$A$1,Centralizator!W23,"")</f>
        <v>14</v>
      </c>
      <c r="Y23" s="94">
        <f>IF(Centralizator!$U23=$A$1,Centralizator!X23,"")</f>
        <v>14</v>
      </c>
      <c r="Z23" s="94">
        <f>IF(Centralizator!$U23=$A$1,Centralizator!Y23,"")</f>
        <v>2</v>
      </c>
      <c r="AA23" s="94">
        <f>IF(Centralizator!$U23=$A$1,Centralizator!Z23,"")</f>
        <v>1</v>
      </c>
      <c r="AB23" s="94">
        <f>IF(Centralizator!$U23=$A$1,Centralizator!AA23,"")</f>
        <v>1</v>
      </c>
      <c r="AC23" s="94" t="str">
        <f>IF(Centralizator!$U23=$A$1,Centralizator!AB23,"")</f>
        <v>Oblig.</v>
      </c>
    </row>
    <row r="24" spans="1:29" hidden="1" x14ac:dyDescent="0.2">
      <c r="A24" s="93">
        <f t="shared" si="0"/>
        <v>4</v>
      </c>
      <c r="B24" s="93">
        <f t="shared" si="1"/>
        <v>4</v>
      </c>
      <c r="C24" s="93">
        <v>16</v>
      </c>
      <c r="D24" s="93">
        <f>IF(Centralizator!$U24=$A$1,Centralizator!A24,"")</f>
        <v>1</v>
      </c>
      <c r="E24" s="93">
        <f>IF(Centralizator!$U24=$A$1,Centralizator!B24,"")</f>
        <v>2</v>
      </c>
      <c r="F24" s="93" t="str">
        <f>IF(Centralizator!$U24=$A$1,Centralizator!C24,"")</f>
        <v>Modern Languages (English, Franch or German)</v>
      </c>
      <c r="G24" s="100">
        <f>IF(Centralizator!$U24=$A$1,Centralizator!D24,"")</f>
        <v>0</v>
      </c>
      <c r="H24" s="100">
        <f>IF(Centralizator!$U24=$A$1,Centralizator!E24,"")</f>
        <v>0</v>
      </c>
      <c r="I24" s="100" t="str">
        <f>IF(Centralizator!$U24=$A$1,Centralizator!F24,"")</f>
        <v>Asist.</v>
      </c>
      <c r="J24" s="100" t="str">
        <f>IF(Centralizator!$U24=$A$1,Centralizator!G24,"")</f>
        <v>dr.</v>
      </c>
      <c r="K24" s="100" t="str">
        <f>IF(Centralizator!$U24=$A$1,Centralizator!H24,"")</f>
        <v>KILYENI Annamaria</v>
      </c>
      <c r="L24" s="100" t="str">
        <f>IF(Centralizator!$U24=$A$1,Centralizator!J24,"")</f>
        <v>Asist.</v>
      </c>
      <c r="M24" s="100" t="str">
        <f>IF(Centralizator!$U24=$A$1,Centralizator!K24,"")</f>
        <v>dr.</v>
      </c>
      <c r="N24" s="100" t="str">
        <f>IF(Centralizator!$U24=$A$1,Centralizator!L24,"")</f>
        <v>DEJICA CARTIS Anca</v>
      </c>
      <c r="O24" s="94" t="str">
        <f>IF(Centralizator!$U24=$A$1,Centralizator!N24,"")</f>
        <v>D</v>
      </c>
      <c r="P24" s="94">
        <f>IF(Centralizator!$U24=$A$1,Centralizator!O24,"")</f>
        <v>2</v>
      </c>
      <c r="Q24" s="94">
        <f>IF(Centralizator!$U24=$A$1,Centralizator!P24,"")</f>
        <v>0</v>
      </c>
      <c r="R24" s="94">
        <f>IF(Centralizator!$U24=$A$1,Centralizator!Q24,"")</f>
        <v>28</v>
      </c>
      <c r="S24" s="94">
        <f>IF(Centralizator!$U24=$A$1,Centralizator!R24,"")</f>
        <v>0</v>
      </c>
      <c r="T24" s="94">
        <f>IF(Centralizator!$U24=$A$1,Centralizator!S24,"")</f>
        <v>0</v>
      </c>
      <c r="U24" s="94">
        <f>IF(Centralizator!$U24=$A$1,Centralizator!T24,"")</f>
        <v>28</v>
      </c>
      <c r="V24" s="94" t="str">
        <f>IF(Centralizator!$U24=$A$1,Centralizator!U24,"")</f>
        <v>DC</v>
      </c>
      <c r="W24" s="94">
        <f>IF(Centralizator!$U24=$A$1,Centralizator!V24,"")</f>
        <v>28</v>
      </c>
      <c r="X24" s="94">
        <f>IF(Centralizator!$U24=$A$1,Centralizator!W24,"")</f>
        <v>0</v>
      </c>
      <c r="Y24" s="94">
        <f>IF(Centralizator!$U24=$A$1,Centralizator!X24,"")</f>
        <v>28</v>
      </c>
      <c r="Z24" s="94">
        <f>IF(Centralizator!$U24=$A$1,Centralizator!Y24,"")</f>
        <v>2</v>
      </c>
      <c r="AA24" s="94">
        <f>IF(Centralizator!$U24=$A$1,Centralizator!Z24,"")</f>
        <v>0</v>
      </c>
      <c r="AB24" s="94">
        <f>IF(Centralizator!$U24=$A$1,Centralizator!AA24,"")</f>
        <v>2</v>
      </c>
      <c r="AC24" s="94" t="str">
        <f>IF(Centralizator!$U24=$A$1,Centralizator!AB24,"")</f>
        <v>Oblig.</v>
      </c>
    </row>
    <row r="25" spans="1:29" hidden="1" x14ac:dyDescent="0.2">
      <c r="A25" s="93">
        <f t="shared" si="0"/>
        <v>5</v>
      </c>
      <c r="B25" s="93">
        <f t="shared" si="1"/>
        <v>5</v>
      </c>
      <c r="C25" s="93">
        <v>17</v>
      </c>
      <c r="D25" s="93">
        <f>IF(Centralizator!$U25=$A$1,Centralizator!A25,"")</f>
        <v>1</v>
      </c>
      <c r="E25" s="93">
        <f>IF(Centralizator!$U25=$A$1,Centralizator!B25,"")</f>
        <v>2</v>
      </c>
      <c r="F25" s="93" t="str">
        <f>IF(Centralizator!$U25=$A$1,Centralizator!C25,"")</f>
        <v>Sport</v>
      </c>
      <c r="G25" s="100">
        <f>IF(Centralizator!$U25=$A$1,Centralizator!D25,"")</f>
        <v>0</v>
      </c>
      <c r="H25" s="100">
        <f>IF(Centralizator!$U25=$A$1,Centralizator!E25,"")</f>
        <v>0</v>
      </c>
      <c r="I25" s="100" t="str">
        <f>IF(Centralizator!$U25=$A$1,Centralizator!F25,"")</f>
        <v>Asist.</v>
      </c>
      <c r="J25" s="100" t="str">
        <f>IF(Centralizator!$U25=$A$1,Centralizator!G25,"")</f>
        <v>dr.</v>
      </c>
      <c r="K25" s="100" t="str">
        <f>IF(Centralizator!$U25=$A$1,Centralizator!H25,"")</f>
        <v>IONESCU Dan</v>
      </c>
      <c r="L25" s="100" t="str">
        <f>IF(Centralizator!$U25=$A$1,Centralizator!J25,"")</f>
        <v>Asist.</v>
      </c>
      <c r="M25" s="100" t="str">
        <f>IF(Centralizator!$U25=$A$1,Centralizator!K25,"")</f>
        <v>dr.</v>
      </c>
      <c r="N25" s="100" t="str">
        <f>IF(Centralizator!$U25=$A$1,Centralizator!L25,"")</f>
        <v>IONESCU Dan</v>
      </c>
      <c r="O25" s="94" t="str">
        <f>IF(Centralizator!$U25=$A$1,Centralizator!N25,"")</f>
        <v>D</v>
      </c>
      <c r="P25" s="94">
        <f>IF(Centralizator!$U25=$A$1,Centralizator!O25,"")</f>
        <v>2</v>
      </c>
      <c r="Q25" s="94">
        <f>IF(Centralizator!$U25=$A$1,Centralizator!P25,"")</f>
        <v>0</v>
      </c>
      <c r="R25" s="94">
        <f>IF(Centralizator!$U25=$A$1,Centralizator!Q25,"")</f>
        <v>14</v>
      </c>
      <c r="S25" s="94">
        <f>IF(Centralizator!$U25=$A$1,Centralizator!R25,"")</f>
        <v>0</v>
      </c>
      <c r="T25" s="94">
        <f>IF(Centralizator!$U25=$A$1,Centralizator!S25,"")</f>
        <v>0</v>
      </c>
      <c r="U25" s="94">
        <f>IF(Centralizator!$U25=$A$1,Centralizator!T25,"")</f>
        <v>14</v>
      </c>
      <c r="V25" s="94" t="str">
        <f>IF(Centralizator!$U25=$A$1,Centralizator!U25,"")</f>
        <v>DC</v>
      </c>
      <c r="W25" s="94">
        <f>IF(Centralizator!$U25=$A$1,Centralizator!V25,"")</f>
        <v>14</v>
      </c>
      <c r="X25" s="94">
        <f>IF(Centralizator!$U25=$A$1,Centralizator!W25,"")</f>
        <v>0</v>
      </c>
      <c r="Y25" s="94">
        <f>IF(Centralizator!$U25=$A$1,Centralizator!X25,"")</f>
        <v>14</v>
      </c>
      <c r="Z25" s="94">
        <f>IF(Centralizator!$U25=$A$1,Centralizator!Y25,"")</f>
        <v>1</v>
      </c>
      <c r="AA25" s="94">
        <f>IF(Centralizator!$U25=$A$1,Centralizator!Z25,"")</f>
        <v>0</v>
      </c>
      <c r="AB25" s="94">
        <f>IF(Centralizator!$U25=$A$1,Centralizator!AA25,"")</f>
        <v>1</v>
      </c>
      <c r="AC25" s="94" t="str">
        <f>IF(Centralizator!$U25=$A$1,Centralizator!AB25,"")</f>
        <v>Oblig.</v>
      </c>
    </row>
    <row r="26" spans="1:29" hidden="1" x14ac:dyDescent="0.2">
      <c r="A26" s="93" t="str">
        <f t="shared" si="0"/>
        <v/>
      </c>
      <c r="B26" s="93">
        <f t="shared" si="1"/>
        <v>5</v>
      </c>
      <c r="C26" s="93">
        <v>18</v>
      </c>
      <c r="D26" s="93" t="str">
        <f>IF(Centralizator!$U26=$A$1,Centralizator!A26,"")</f>
        <v/>
      </c>
      <c r="E26" s="93" t="str">
        <f>IF(Centralizator!$U26=$A$1,Centralizator!B26,"")</f>
        <v/>
      </c>
      <c r="F26" s="93" t="str">
        <f>IF(Centralizator!$U26=$A$1,Centralizator!C26,"")</f>
        <v/>
      </c>
      <c r="G26" s="100" t="str">
        <f>IF(Centralizator!$U26=$A$1,Centralizator!D26,"")</f>
        <v/>
      </c>
      <c r="H26" s="100" t="str">
        <f>IF(Centralizator!$U26=$A$1,Centralizator!E26,"")</f>
        <v/>
      </c>
      <c r="I26" s="100" t="str">
        <f>IF(Centralizator!$U26=$A$1,Centralizator!F26,"")</f>
        <v/>
      </c>
      <c r="J26" s="100" t="str">
        <f>IF(Centralizator!$U26=$A$1,Centralizator!G26,"")</f>
        <v/>
      </c>
      <c r="K26" s="100" t="str">
        <f>IF(Centralizator!$U26=$A$1,Centralizator!H26,"")</f>
        <v/>
      </c>
      <c r="L26" s="100" t="str">
        <f>IF(Centralizator!$U26=$A$1,Centralizator!J26,"")</f>
        <v/>
      </c>
      <c r="M26" s="100" t="str">
        <f>IF(Centralizator!$U26=$A$1,Centralizator!K26,"")</f>
        <v/>
      </c>
      <c r="N26" s="100" t="str">
        <f>IF(Centralizator!$U26=$A$1,Centralizator!L26,"")</f>
        <v/>
      </c>
      <c r="O26" s="94" t="str">
        <f>IF(Centralizator!$U26=$A$1,Centralizator!N26,"")</f>
        <v/>
      </c>
      <c r="P26" s="94" t="str">
        <f>IF(Centralizator!$U26=$A$1,Centralizator!O26,"")</f>
        <v/>
      </c>
      <c r="Q26" s="94" t="str">
        <f>IF(Centralizator!$U26=$A$1,Centralizator!P26,"")</f>
        <v/>
      </c>
      <c r="R26" s="94" t="str">
        <f>IF(Centralizator!$U26=$A$1,Centralizator!Q26,"")</f>
        <v/>
      </c>
      <c r="S26" s="94" t="str">
        <f>IF(Centralizator!$U26=$A$1,Centralizator!R26,"")</f>
        <v/>
      </c>
      <c r="T26" s="94" t="str">
        <f>IF(Centralizator!$U26=$A$1,Centralizator!S26,"")</f>
        <v/>
      </c>
      <c r="U26" s="94" t="str">
        <f>IF(Centralizator!$U26=$A$1,Centralizator!T26,"")</f>
        <v/>
      </c>
      <c r="V26" s="94" t="str">
        <f>IF(Centralizator!$U26=$A$1,Centralizator!U26,"")</f>
        <v/>
      </c>
      <c r="W26" s="94" t="str">
        <f>IF(Centralizator!$U26=$A$1,Centralizator!V26,"")</f>
        <v/>
      </c>
      <c r="X26" s="94" t="str">
        <f>IF(Centralizator!$U26=$A$1,Centralizator!W26,"")</f>
        <v/>
      </c>
      <c r="Y26" s="94" t="str">
        <f>IF(Centralizator!$U26=$A$1,Centralizator!X26,"")</f>
        <v/>
      </c>
      <c r="Z26" s="94" t="str">
        <f>IF(Centralizator!$U26=$A$1,Centralizator!Y26,"")</f>
        <v/>
      </c>
      <c r="AA26" s="94" t="str">
        <f>IF(Centralizator!$U26=$A$1,Centralizator!Z26,"")</f>
        <v/>
      </c>
      <c r="AB26" s="94" t="str">
        <f>IF(Centralizator!$U26=$A$1,Centralizator!AA26,"")</f>
        <v/>
      </c>
      <c r="AC26" s="94" t="str">
        <f>IF(Centralizator!$U26=$A$1,Centralizator!AB26,"")</f>
        <v/>
      </c>
    </row>
    <row r="27" spans="1:29" hidden="1" x14ac:dyDescent="0.2">
      <c r="A27" s="93" t="str">
        <f t="shared" si="0"/>
        <v/>
      </c>
      <c r="B27" s="93">
        <f t="shared" si="1"/>
        <v>5</v>
      </c>
      <c r="C27" s="93">
        <v>19</v>
      </c>
      <c r="D27" s="93" t="str">
        <f>IF(Centralizator!$U27=$A$1,Centralizator!A27,"")</f>
        <v/>
      </c>
      <c r="E27" s="93" t="str">
        <f>IF(Centralizator!$U27=$A$1,Centralizator!B27,"")</f>
        <v/>
      </c>
      <c r="F27" s="93" t="str">
        <f>IF(Centralizator!$U27=$A$1,Centralizator!C27,"")</f>
        <v/>
      </c>
      <c r="G27" s="100" t="str">
        <f>IF(Centralizator!$U27=$A$1,Centralizator!D27,"")</f>
        <v/>
      </c>
      <c r="H27" s="100" t="str">
        <f>IF(Centralizator!$U27=$A$1,Centralizator!E27,"")</f>
        <v/>
      </c>
      <c r="I27" s="100" t="str">
        <f>IF(Centralizator!$U27=$A$1,Centralizator!F27,"")</f>
        <v/>
      </c>
      <c r="J27" s="100" t="str">
        <f>IF(Centralizator!$U27=$A$1,Centralizator!G27,"")</f>
        <v/>
      </c>
      <c r="K27" s="100" t="str">
        <f>IF(Centralizator!$U27=$A$1,Centralizator!H27,"")</f>
        <v/>
      </c>
      <c r="L27" s="100" t="str">
        <f>IF(Centralizator!$U27=$A$1,Centralizator!J27,"")</f>
        <v/>
      </c>
      <c r="M27" s="100" t="str">
        <f>IF(Centralizator!$U27=$A$1,Centralizator!K27,"")</f>
        <v/>
      </c>
      <c r="N27" s="100" t="str">
        <f>IF(Centralizator!$U27=$A$1,Centralizator!L27,"")</f>
        <v/>
      </c>
      <c r="O27" s="94" t="str">
        <f>IF(Centralizator!$U27=$A$1,Centralizator!N27,"")</f>
        <v/>
      </c>
      <c r="P27" s="94" t="str">
        <f>IF(Centralizator!$U27=$A$1,Centralizator!O27,"")</f>
        <v/>
      </c>
      <c r="Q27" s="94" t="str">
        <f>IF(Centralizator!$U27=$A$1,Centralizator!P27,"")</f>
        <v/>
      </c>
      <c r="R27" s="94" t="str">
        <f>IF(Centralizator!$U27=$A$1,Centralizator!Q27,"")</f>
        <v/>
      </c>
      <c r="S27" s="94" t="str">
        <f>IF(Centralizator!$U27=$A$1,Centralizator!R27,"")</f>
        <v/>
      </c>
      <c r="T27" s="94" t="str">
        <f>IF(Centralizator!$U27=$A$1,Centralizator!S27,"")</f>
        <v/>
      </c>
      <c r="U27" s="94" t="str">
        <f>IF(Centralizator!$U27=$A$1,Centralizator!T27,"")</f>
        <v/>
      </c>
      <c r="V27" s="94" t="str">
        <f>IF(Centralizator!$U27=$A$1,Centralizator!U27,"")</f>
        <v/>
      </c>
      <c r="W27" s="94" t="str">
        <f>IF(Centralizator!$U27=$A$1,Centralizator!V27,"")</f>
        <v/>
      </c>
      <c r="X27" s="94" t="str">
        <f>IF(Centralizator!$U27=$A$1,Centralizator!W27,"")</f>
        <v/>
      </c>
      <c r="Y27" s="94" t="str">
        <f>IF(Centralizator!$U27=$A$1,Centralizator!X27,"")</f>
        <v/>
      </c>
      <c r="Z27" s="94" t="str">
        <f>IF(Centralizator!$U27=$A$1,Centralizator!Y27,"")</f>
        <v/>
      </c>
      <c r="AA27" s="94" t="str">
        <f>IF(Centralizator!$U27=$A$1,Centralizator!Z27,"")</f>
        <v/>
      </c>
      <c r="AB27" s="94" t="str">
        <f>IF(Centralizator!$U27=$A$1,Centralizator!AA27,"")</f>
        <v/>
      </c>
      <c r="AC27" s="94" t="str">
        <f>IF(Centralizator!$U27=$A$1,Centralizator!AB27,"")</f>
        <v/>
      </c>
    </row>
    <row r="28" spans="1:29" hidden="1" x14ac:dyDescent="0.2">
      <c r="A28" s="93" t="str">
        <f t="shared" si="0"/>
        <v/>
      </c>
      <c r="B28" s="93">
        <f t="shared" si="1"/>
        <v>5</v>
      </c>
      <c r="C28" s="93">
        <v>20</v>
      </c>
      <c r="D28" s="93" t="str">
        <f>IF(Centralizator!$U28=$A$1,Centralizator!A28,"")</f>
        <v/>
      </c>
      <c r="E28" s="93" t="str">
        <f>IF(Centralizator!$U28=$A$1,Centralizator!B28,"")</f>
        <v/>
      </c>
      <c r="F28" s="93" t="str">
        <f>IF(Centralizator!$U28=$A$1,Centralizator!C28,"")</f>
        <v/>
      </c>
      <c r="G28" s="100" t="str">
        <f>IF(Centralizator!$U28=$A$1,Centralizator!D28,"")</f>
        <v/>
      </c>
      <c r="H28" s="100" t="str">
        <f>IF(Centralizator!$U28=$A$1,Centralizator!E28,"")</f>
        <v/>
      </c>
      <c r="I28" s="100" t="str">
        <f>IF(Centralizator!$U28=$A$1,Centralizator!F28,"")</f>
        <v/>
      </c>
      <c r="J28" s="100" t="str">
        <f>IF(Centralizator!$U28=$A$1,Centralizator!G28,"")</f>
        <v/>
      </c>
      <c r="K28" s="100" t="str">
        <f>IF(Centralizator!$U28=$A$1,Centralizator!H28,"")</f>
        <v/>
      </c>
      <c r="L28" s="100" t="str">
        <f>IF(Centralizator!$U28=$A$1,Centralizator!J28,"")</f>
        <v/>
      </c>
      <c r="M28" s="100" t="str">
        <f>IF(Centralizator!$U28=$A$1,Centralizator!K28,"")</f>
        <v/>
      </c>
      <c r="N28" s="100" t="str">
        <f>IF(Centralizator!$U28=$A$1,Centralizator!L28,"")</f>
        <v/>
      </c>
      <c r="O28" s="94" t="str">
        <f>IF(Centralizator!$U28=$A$1,Centralizator!N28,"")</f>
        <v/>
      </c>
      <c r="P28" s="94" t="str">
        <f>IF(Centralizator!$U28=$A$1,Centralizator!O28,"")</f>
        <v/>
      </c>
      <c r="Q28" s="94" t="str">
        <f>IF(Centralizator!$U28=$A$1,Centralizator!P28,"")</f>
        <v/>
      </c>
      <c r="R28" s="94" t="str">
        <f>IF(Centralizator!$U28=$A$1,Centralizator!Q28,"")</f>
        <v/>
      </c>
      <c r="S28" s="94" t="str">
        <f>IF(Centralizator!$U28=$A$1,Centralizator!R28,"")</f>
        <v/>
      </c>
      <c r="T28" s="94" t="str">
        <f>IF(Centralizator!$U28=$A$1,Centralizator!S28,"")</f>
        <v/>
      </c>
      <c r="U28" s="94" t="str">
        <f>IF(Centralizator!$U28=$A$1,Centralizator!T28,"")</f>
        <v/>
      </c>
      <c r="V28" s="94" t="str">
        <f>IF(Centralizator!$U28=$A$1,Centralizator!U28,"")</f>
        <v/>
      </c>
      <c r="W28" s="94" t="str">
        <f>IF(Centralizator!$U28=$A$1,Centralizator!V28,"")</f>
        <v/>
      </c>
      <c r="X28" s="94" t="str">
        <f>IF(Centralizator!$U28=$A$1,Centralizator!W28,"")</f>
        <v/>
      </c>
      <c r="Y28" s="94" t="str">
        <f>IF(Centralizator!$U28=$A$1,Centralizator!X28,"")</f>
        <v/>
      </c>
      <c r="Z28" s="94" t="str">
        <f>IF(Centralizator!$U28=$A$1,Centralizator!Y28,"")</f>
        <v/>
      </c>
      <c r="AA28" s="94" t="str">
        <f>IF(Centralizator!$U28=$A$1,Centralizator!Z28,"")</f>
        <v/>
      </c>
      <c r="AB28" s="94" t="str">
        <f>IF(Centralizator!$U28=$A$1,Centralizator!AA28,"")</f>
        <v/>
      </c>
      <c r="AC28" s="94" t="str">
        <f>IF(Centralizator!$U28=$A$1,Centralizator!AB28,"")</f>
        <v/>
      </c>
    </row>
    <row r="29" spans="1:29" hidden="1" x14ac:dyDescent="0.2">
      <c r="A29" s="93" t="str">
        <f t="shared" si="0"/>
        <v/>
      </c>
      <c r="B29" s="93">
        <f t="shared" si="1"/>
        <v>5</v>
      </c>
      <c r="C29" s="93">
        <v>21</v>
      </c>
      <c r="D29" s="93" t="str">
        <f>IF(Centralizator!$U29=$A$1,Centralizator!A29,"")</f>
        <v/>
      </c>
      <c r="E29" s="93" t="str">
        <f>IF(Centralizator!$U29=$A$1,Centralizator!B29,"")</f>
        <v/>
      </c>
      <c r="F29" s="93" t="str">
        <f>IF(Centralizator!$U29=$A$1,Centralizator!C29,"")</f>
        <v/>
      </c>
      <c r="G29" s="100" t="str">
        <f>IF(Centralizator!$U29=$A$1,Centralizator!D29,"")</f>
        <v/>
      </c>
      <c r="H29" s="100" t="str">
        <f>IF(Centralizator!$U29=$A$1,Centralizator!E29,"")</f>
        <v/>
      </c>
      <c r="I29" s="100" t="str">
        <f>IF(Centralizator!$U29=$A$1,Centralizator!F29,"")</f>
        <v/>
      </c>
      <c r="J29" s="100" t="str">
        <f>IF(Centralizator!$U29=$A$1,Centralizator!G29,"")</f>
        <v/>
      </c>
      <c r="K29" s="100" t="str">
        <f>IF(Centralizator!$U29=$A$1,Centralizator!H29,"")</f>
        <v/>
      </c>
      <c r="L29" s="100" t="str">
        <f>IF(Centralizator!$U29=$A$1,Centralizator!J29,"")</f>
        <v/>
      </c>
      <c r="M29" s="100" t="str">
        <f>IF(Centralizator!$U29=$A$1,Centralizator!K29,"")</f>
        <v/>
      </c>
      <c r="N29" s="100" t="str">
        <f>IF(Centralizator!$U29=$A$1,Centralizator!L29,"")</f>
        <v/>
      </c>
      <c r="O29" s="94" t="str">
        <f>IF(Centralizator!$U29=$A$1,Centralizator!N29,"")</f>
        <v/>
      </c>
      <c r="P29" s="94" t="str">
        <f>IF(Centralizator!$U29=$A$1,Centralizator!O29,"")</f>
        <v/>
      </c>
      <c r="Q29" s="94" t="str">
        <f>IF(Centralizator!$U29=$A$1,Centralizator!P29,"")</f>
        <v/>
      </c>
      <c r="R29" s="94" t="str">
        <f>IF(Centralizator!$U29=$A$1,Centralizator!Q29,"")</f>
        <v/>
      </c>
      <c r="S29" s="94" t="str">
        <f>IF(Centralizator!$U29=$A$1,Centralizator!R29,"")</f>
        <v/>
      </c>
      <c r="T29" s="94" t="str">
        <f>IF(Centralizator!$U29=$A$1,Centralizator!S29,"")</f>
        <v/>
      </c>
      <c r="U29" s="94" t="str">
        <f>IF(Centralizator!$U29=$A$1,Centralizator!T29,"")</f>
        <v/>
      </c>
      <c r="V29" s="94" t="str">
        <f>IF(Centralizator!$U29=$A$1,Centralizator!U29,"")</f>
        <v/>
      </c>
      <c r="W29" s="94" t="str">
        <f>IF(Centralizator!$U29=$A$1,Centralizator!V29,"")</f>
        <v/>
      </c>
      <c r="X29" s="94" t="str">
        <f>IF(Centralizator!$U29=$A$1,Centralizator!W29,"")</f>
        <v/>
      </c>
      <c r="Y29" s="94" t="str">
        <f>IF(Centralizator!$U29=$A$1,Centralizator!X29,"")</f>
        <v/>
      </c>
      <c r="Z29" s="94" t="str">
        <f>IF(Centralizator!$U29=$A$1,Centralizator!Y29,"")</f>
        <v/>
      </c>
      <c r="AA29" s="94" t="str">
        <f>IF(Centralizator!$U29=$A$1,Centralizator!Z29,"")</f>
        <v/>
      </c>
      <c r="AB29" s="94" t="str">
        <f>IF(Centralizator!$U29=$A$1,Centralizator!AA29,"")</f>
        <v/>
      </c>
      <c r="AC29" s="94" t="str">
        <f>IF(Centralizator!$U29=$A$1,Centralizator!AB29,"")</f>
        <v/>
      </c>
    </row>
    <row r="30" spans="1:29" hidden="1" x14ac:dyDescent="0.2">
      <c r="A30" s="93" t="str">
        <f t="shared" si="0"/>
        <v/>
      </c>
      <c r="B30" s="93">
        <f t="shared" si="1"/>
        <v>5</v>
      </c>
      <c r="C30" s="93">
        <v>22</v>
      </c>
      <c r="D30" s="93" t="str">
        <f>IF(Centralizator!$U30=$A$1,Centralizator!A30,"")</f>
        <v/>
      </c>
      <c r="E30" s="93" t="str">
        <f>IF(Centralizator!$U30=$A$1,Centralizator!B30,"")</f>
        <v/>
      </c>
      <c r="F30" s="93" t="str">
        <f>IF(Centralizator!$U30=$A$1,Centralizator!C30,"")</f>
        <v/>
      </c>
      <c r="G30" s="100" t="str">
        <f>IF(Centralizator!$U30=$A$1,Centralizator!D30,"")</f>
        <v/>
      </c>
      <c r="H30" s="100" t="str">
        <f>IF(Centralizator!$U30=$A$1,Centralizator!E30,"")</f>
        <v/>
      </c>
      <c r="I30" s="100" t="str">
        <f>IF(Centralizator!$U30=$A$1,Centralizator!F30,"")</f>
        <v/>
      </c>
      <c r="J30" s="100" t="str">
        <f>IF(Centralizator!$U30=$A$1,Centralizator!G30,"")</f>
        <v/>
      </c>
      <c r="K30" s="100" t="str">
        <f>IF(Centralizator!$U30=$A$1,Centralizator!H30,"")</f>
        <v/>
      </c>
      <c r="L30" s="100" t="str">
        <f>IF(Centralizator!$U30=$A$1,Centralizator!J30,"")</f>
        <v/>
      </c>
      <c r="M30" s="100" t="str">
        <f>IF(Centralizator!$U30=$A$1,Centralizator!K30,"")</f>
        <v/>
      </c>
      <c r="N30" s="100" t="str">
        <f>IF(Centralizator!$U30=$A$1,Centralizator!L30,"")</f>
        <v/>
      </c>
      <c r="O30" s="94" t="str">
        <f>IF(Centralizator!$U30=$A$1,Centralizator!N30,"")</f>
        <v/>
      </c>
      <c r="P30" s="94" t="str">
        <f>IF(Centralizator!$U30=$A$1,Centralizator!O30,"")</f>
        <v/>
      </c>
      <c r="Q30" s="94" t="str">
        <f>IF(Centralizator!$U30=$A$1,Centralizator!P30,"")</f>
        <v/>
      </c>
      <c r="R30" s="94" t="str">
        <f>IF(Centralizator!$U30=$A$1,Centralizator!Q30,"")</f>
        <v/>
      </c>
      <c r="S30" s="94" t="str">
        <f>IF(Centralizator!$U30=$A$1,Centralizator!R30,"")</f>
        <v/>
      </c>
      <c r="T30" s="94" t="str">
        <f>IF(Centralizator!$U30=$A$1,Centralizator!S30,"")</f>
        <v/>
      </c>
      <c r="U30" s="94" t="str">
        <f>IF(Centralizator!$U30=$A$1,Centralizator!T30,"")</f>
        <v/>
      </c>
      <c r="V30" s="94" t="str">
        <f>IF(Centralizator!$U30=$A$1,Centralizator!U30,"")</f>
        <v/>
      </c>
      <c r="W30" s="94" t="str">
        <f>IF(Centralizator!$U30=$A$1,Centralizator!V30,"")</f>
        <v/>
      </c>
      <c r="X30" s="94" t="str">
        <f>IF(Centralizator!$U30=$A$1,Centralizator!W30,"")</f>
        <v/>
      </c>
      <c r="Y30" s="94" t="str">
        <f>IF(Centralizator!$U30=$A$1,Centralizator!X30,"")</f>
        <v/>
      </c>
      <c r="Z30" s="94" t="str">
        <f>IF(Centralizator!$U30=$A$1,Centralizator!Y30,"")</f>
        <v/>
      </c>
      <c r="AA30" s="94" t="str">
        <f>IF(Centralizator!$U30=$A$1,Centralizator!Z30,"")</f>
        <v/>
      </c>
      <c r="AB30" s="94" t="str">
        <f>IF(Centralizator!$U30=$A$1,Centralizator!AA30,"")</f>
        <v/>
      </c>
      <c r="AC30" s="94" t="str">
        <f>IF(Centralizator!$U30=$A$1,Centralizator!AB30,"")</f>
        <v/>
      </c>
    </row>
    <row r="31" spans="1:29" hidden="1" x14ac:dyDescent="0.2">
      <c r="A31" s="93" t="str">
        <f t="shared" si="0"/>
        <v/>
      </c>
      <c r="B31" s="93">
        <f t="shared" si="1"/>
        <v>5</v>
      </c>
      <c r="C31" s="93">
        <v>23</v>
      </c>
      <c r="D31" s="93" t="str">
        <f>IF(Centralizator!$U31=$A$1,Centralizator!A31,"")</f>
        <v/>
      </c>
      <c r="E31" s="93" t="str">
        <f>IF(Centralizator!$U31=$A$1,Centralizator!B31,"")</f>
        <v/>
      </c>
      <c r="F31" s="93" t="str">
        <f>IF(Centralizator!$U31=$A$1,Centralizator!C31,"")</f>
        <v/>
      </c>
      <c r="G31" s="100" t="str">
        <f>IF(Centralizator!$U31=$A$1,Centralizator!D31,"")</f>
        <v/>
      </c>
      <c r="H31" s="100" t="str">
        <f>IF(Centralizator!$U31=$A$1,Centralizator!E31,"")</f>
        <v/>
      </c>
      <c r="I31" s="100" t="str">
        <f>IF(Centralizator!$U31=$A$1,Centralizator!F31,"")</f>
        <v/>
      </c>
      <c r="J31" s="100" t="str">
        <f>IF(Centralizator!$U31=$A$1,Centralizator!G31,"")</f>
        <v/>
      </c>
      <c r="K31" s="100" t="str">
        <f>IF(Centralizator!$U31=$A$1,Centralizator!H31,"")</f>
        <v/>
      </c>
      <c r="L31" s="100" t="str">
        <f>IF(Centralizator!$U31=$A$1,Centralizator!J31,"")</f>
        <v/>
      </c>
      <c r="M31" s="100" t="str">
        <f>IF(Centralizator!$U31=$A$1,Centralizator!K31,"")</f>
        <v/>
      </c>
      <c r="N31" s="100" t="str">
        <f>IF(Centralizator!$U31=$A$1,Centralizator!L31,"")</f>
        <v/>
      </c>
      <c r="O31" s="94" t="str">
        <f>IF(Centralizator!$U31=$A$1,Centralizator!N31,"")</f>
        <v/>
      </c>
      <c r="P31" s="94" t="str">
        <f>IF(Centralizator!$U31=$A$1,Centralizator!O31,"")</f>
        <v/>
      </c>
      <c r="Q31" s="94" t="str">
        <f>IF(Centralizator!$U31=$A$1,Centralizator!P31,"")</f>
        <v/>
      </c>
      <c r="R31" s="94" t="str">
        <f>IF(Centralizator!$U31=$A$1,Centralizator!Q31,"")</f>
        <v/>
      </c>
      <c r="S31" s="94" t="str">
        <f>IF(Centralizator!$U31=$A$1,Centralizator!R31,"")</f>
        <v/>
      </c>
      <c r="T31" s="94" t="str">
        <f>IF(Centralizator!$U31=$A$1,Centralizator!S31,"")</f>
        <v/>
      </c>
      <c r="U31" s="94" t="str">
        <f>IF(Centralizator!$U31=$A$1,Centralizator!T31,"")</f>
        <v/>
      </c>
      <c r="V31" s="94" t="str">
        <f>IF(Centralizator!$U31=$A$1,Centralizator!U31,"")</f>
        <v/>
      </c>
      <c r="W31" s="94" t="str">
        <f>IF(Centralizator!$U31=$A$1,Centralizator!V31,"")</f>
        <v/>
      </c>
      <c r="X31" s="94" t="str">
        <f>IF(Centralizator!$U31=$A$1,Centralizator!W31,"")</f>
        <v/>
      </c>
      <c r="Y31" s="94" t="str">
        <f>IF(Centralizator!$U31=$A$1,Centralizator!X31,"")</f>
        <v/>
      </c>
      <c r="Z31" s="94" t="str">
        <f>IF(Centralizator!$U31=$A$1,Centralizator!Y31,"")</f>
        <v/>
      </c>
      <c r="AA31" s="94" t="str">
        <f>IF(Centralizator!$U31=$A$1,Centralizator!Z31,"")</f>
        <v/>
      </c>
      <c r="AB31" s="94" t="str">
        <f>IF(Centralizator!$U31=$A$1,Centralizator!AA31,"")</f>
        <v/>
      </c>
      <c r="AC31" s="94" t="str">
        <f>IF(Centralizator!$U31=$A$1,Centralizator!AB31,"")</f>
        <v/>
      </c>
    </row>
    <row r="32" spans="1:29" hidden="1" x14ac:dyDescent="0.2">
      <c r="A32" s="93" t="str">
        <f t="shared" si="0"/>
        <v/>
      </c>
      <c r="B32" s="93">
        <f t="shared" si="1"/>
        <v>5</v>
      </c>
      <c r="C32" s="93">
        <v>24</v>
      </c>
      <c r="D32" s="93" t="str">
        <f>IF(Centralizator!$U32=$A$1,Centralizator!A32,"")</f>
        <v/>
      </c>
      <c r="E32" s="93" t="str">
        <f>IF(Centralizator!$U32=$A$1,Centralizator!B32,"")</f>
        <v/>
      </c>
      <c r="F32" s="93" t="str">
        <f>IF(Centralizator!$U32=$A$1,Centralizator!C32,"")</f>
        <v/>
      </c>
      <c r="G32" s="100" t="str">
        <f>IF(Centralizator!$U32=$A$1,Centralizator!D32,"")</f>
        <v/>
      </c>
      <c r="H32" s="100" t="str">
        <f>IF(Centralizator!$U32=$A$1,Centralizator!E32,"")</f>
        <v/>
      </c>
      <c r="I32" s="100" t="str">
        <f>IF(Centralizator!$U32=$A$1,Centralizator!F32,"")</f>
        <v/>
      </c>
      <c r="J32" s="100" t="str">
        <f>IF(Centralizator!$U32=$A$1,Centralizator!G32,"")</f>
        <v/>
      </c>
      <c r="K32" s="100" t="str">
        <f>IF(Centralizator!$U32=$A$1,Centralizator!H32,"")</f>
        <v/>
      </c>
      <c r="L32" s="100" t="str">
        <f>IF(Centralizator!$U32=$A$1,Centralizator!J32,"")</f>
        <v/>
      </c>
      <c r="M32" s="100" t="str">
        <f>IF(Centralizator!$U32=$A$1,Centralizator!K32,"")</f>
        <v/>
      </c>
      <c r="N32" s="100" t="str">
        <f>IF(Centralizator!$U32=$A$1,Centralizator!L32,"")</f>
        <v/>
      </c>
      <c r="O32" s="94" t="str">
        <f>IF(Centralizator!$U32=$A$1,Centralizator!N32,"")</f>
        <v/>
      </c>
      <c r="P32" s="94" t="str">
        <f>IF(Centralizator!$U32=$A$1,Centralizator!O32,"")</f>
        <v/>
      </c>
      <c r="Q32" s="94" t="str">
        <f>IF(Centralizator!$U32=$A$1,Centralizator!P32,"")</f>
        <v/>
      </c>
      <c r="R32" s="94" t="str">
        <f>IF(Centralizator!$U32=$A$1,Centralizator!Q32,"")</f>
        <v/>
      </c>
      <c r="S32" s="94" t="str">
        <f>IF(Centralizator!$U32=$A$1,Centralizator!R32,"")</f>
        <v/>
      </c>
      <c r="T32" s="94" t="str">
        <f>IF(Centralizator!$U32=$A$1,Centralizator!S32,"")</f>
        <v/>
      </c>
      <c r="U32" s="94" t="str">
        <f>IF(Centralizator!$U32=$A$1,Centralizator!T32,"")</f>
        <v/>
      </c>
      <c r="V32" s="94" t="str">
        <f>IF(Centralizator!$U32=$A$1,Centralizator!U32,"")</f>
        <v/>
      </c>
      <c r="W32" s="94" t="str">
        <f>IF(Centralizator!$U32=$A$1,Centralizator!V32,"")</f>
        <v/>
      </c>
      <c r="X32" s="94" t="str">
        <f>IF(Centralizator!$U32=$A$1,Centralizator!W32,"")</f>
        <v/>
      </c>
      <c r="Y32" s="94" t="str">
        <f>IF(Centralizator!$U32=$A$1,Centralizator!X32,"")</f>
        <v/>
      </c>
      <c r="Z32" s="94" t="str">
        <f>IF(Centralizator!$U32=$A$1,Centralizator!Y32,"")</f>
        <v/>
      </c>
      <c r="AA32" s="94" t="str">
        <f>IF(Centralizator!$U32=$A$1,Centralizator!Z32,"")</f>
        <v/>
      </c>
      <c r="AB32" s="94" t="str">
        <f>IF(Centralizator!$U32=$A$1,Centralizator!AA32,"")</f>
        <v/>
      </c>
      <c r="AC32" s="94" t="str">
        <f>IF(Centralizator!$U32=$A$1,Centralizator!AB32,"")</f>
        <v/>
      </c>
    </row>
    <row r="33" spans="1:29" hidden="1" x14ac:dyDescent="0.2">
      <c r="A33" s="93" t="str">
        <f t="shared" si="0"/>
        <v/>
      </c>
      <c r="B33" s="93">
        <f t="shared" si="1"/>
        <v>5</v>
      </c>
      <c r="C33" s="93">
        <v>25</v>
      </c>
      <c r="D33" s="93" t="str">
        <f>IF(Centralizator!$U33=$A$1,Centralizator!A33,"")</f>
        <v/>
      </c>
      <c r="E33" s="93" t="str">
        <f>IF(Centralizator!$U33=$A$1,Centralizator!B33,"")</f>
        <v/>
      </c>
      <c r="F33" s="93" t="str">
        <f>IF(Centralizator!$U33=$A$1,Centralizator!C33,"")</f>
        <v/>
      </c>
      <c r="G33" s="100" t="str">
        <f>IF(Centralizator!$U33=$A$1,Centralizator!D33,"")</f>
        <v/>
      </c>
      <c r="H33" s="100" t="str">
        <f>IF(Centralizator!$U33=$A$1,Centralizator!E33,"")</f>
        <v/>
      </c>
      <c r="I33" s="100" t="str">
        <f>IF(Centralizator!$U33=$A$1,Centralizator!F33,"")</f>
        <v/>
      </c>
      <c r="J33" s="100" t="str">
        <f>IF(Centralizator!$U33=$A$1,Centralizator!G33,"")</f>
        <v/>
      </c>
      <c r="K33" s="100" t="str">
        <f>IF(Centralizator!$U33=$A$1,Centralizator!H33,"")</f>
        <v/>
      </c>
      <c r="L33" s="100" t="str">
        <f>IF(Centralizator!$U33=$A$1,Centralizator!J33,"")</f>
        <v/>
      </c>
      <c r="M33" s="100" t="str">
        <f>IF(Centralizator!$U33=$A$1,Centralizator!K33,"")</f>
        <v/>
      </c>
      <c r="N33" s="100" t="str">
        <f>IF(Centralizator!$U33=$A$1,Centralizator!L33,"")</f>
        <v/>
      </c>
      <c r="O33" s="94" t="str">
        <f>IF(Centralizator!$U33=$A$1,Centralizator!N33,"")</f>
        <v/>
      </c>
      <c r="P33" s="94" t="str">
        <f>IF(Centralizator!$U33=$A$1,Centralizator!O33,"")</f>
        <v/>
      </c>
      <c r="Q33" s="94" t="str">
        <f>IF(Centralizator!$U33=$A$1,Centralizator!P33,"")</f>
        <v/>
      </c>
      <c r="R33" s="94" t="str">
        <f>IF(Centralizator!$U33=$A$1,Centralizator!Q33,"")</f>
        <v/>
      </c>
      <c r="S33" s="94" t="str">
        <f>IF(Centralizator!$U33=$A$1,Centralizator!R33,"")</f>
        <v/>
      </c>
      <c r="T33" s="94" t="str">
        <f>IF(Centralizator!$U33=$A$1,Centralizator!S33,"")</f>
        <v/>
      </c>
      <c r="U33" s="94" t="str">
        <f>IF(Centralizator!$U33=$A$1,Centralizator!T33,"")</f>
        <v/>
      </c>
      <c r="V33" s="94" t="str">
        <f>IF(Centralizator!$U33=$A$1,Centralizator!U33,"")</f>
        <v/>
      </c>
      <c r="W33" s="94" t="str">
        <f>IF(Centralizator!$U33=$A$1,Centralizator!V33,"")</f>
        <v/>
      </c>
      <c r="X33" s="94" t="str">
        <f>IF(Centralizator!$U33=$A$1,Centralizator!W33,"")</f>
        <v/>
      </c>
      <c r="Y33" s="94" t="str">
        <f>IF(Centralizator!$U33=$A$1,Centralizator!X33,"")</f>
        <v/>
      </c>
      <c r="Z33" s="94" t="str">
        <f>IF(Centralizator!$U33=$A$1,Centralizator!Y33,"")</f>
        <v/>
      </c>
      <c r="AA33" s="94" t="str">
        <f>IF(Centralizator!$U33=$A$1,Centralizator!Z33,"")</f>
        <v/>
      </c>
      <c r="AB33" s="94" t="str">
        <f>IF(Centralizator!$U33=$A$1,Centralizator!AA33,"")</f>
        <v/>
      </c>
      <c r="AC33" s="94" t="str">
        <f>IF(Centralizator!$U33=$A$1,Centralizator!AB33,"")</f>
        <v/>
      </c>
    </row>
    <row r="34" spans="1:29" hidden="1" x14ac:dyDescent="0.2">
      <c r="A34" s="93">
        <f t="shared" si="0"/>
        <v>6</v>
      </c>
      <c r="B34" s="93">
        <f t="shared" si="1"/>
        <v>6</v>
      </c>
      <c r="C34" s="93">
        <v>26</v>
      </c>
      <c r="D34" s="93">
        <f>IF(Centralizator!$U34=$A$1,Centralizator!A34,"")</f>
        <v>2</v>
      </c>
      <c r="E34" s="93">
        <f>IF(Centralizator!$U34=$A$1,Centralizator!B34,"")</f>
        <v>3</v>
      </c>
      <c r="F34" s="93" t="str">
        <f>IF(Centralizator!$U34=$A$1,Centralizator!C34,"")</f>
        <v>Sport</v>
      </c>
      <c r="G34" s="100">
        <f>IF(Centralizator!$U34=$A$1,Centralizator!D34,"")</f>
        <v>0</v>
      </c>
      <c r="H34" s="100">
        <f>IF(Centralizator!$U34=$A$1,Centralizator!E34,"")</f>
        <v>0</v>
      </c>
      <c r="I34" s="100" t="str">
        <f>IF(Centralizator!$U34=$A$1,Centralizator!F34,"")</f>
        <v>Asist.</v>
      </c>
      <c r="J34" s="100">
        <f>IF(Centralizator!$U34=$A$1,Centralizator!G34,"")</f>
        <v>0</v>
      </c>
      <c r="K34" s="100" t="str">
        <f>IF(Centralizator!$U34=$A$1,Centralizator!H34,"")</f>
        <v>RAILEANU Tudor</v>
      </c>
      <c r="L34" s="100" t="str">
        <f>IF(Centralizator!$U34=$A$1,Centralizator!J34,"")</f>
        <v>Asist.</v>
      </c>
      <c r="M34" s="100">
        <f>IF(Centralizator!$U34=$A$1,Centralizator!K34,"")</f>
        <v>0</v>
      </c>
      <c r="N34" s="100" t="str">
        <f>IF(Centralizator!$U34=$A$1,Centralizator!L34,"")</f>
        <v>RAILEANU Tudor</v>
      </c>
      <c r="O34" s="94" t="str">
        <f>IF(Centralizator!$U34=$A$1,Centralizator!N34,"")</f>
        <v>D</v>
      </c>
      <c r="P34" s="94">
        <f>IF(Centralizator!$U34=$A$1,Centralizator!O34,"")</f>
        <v>2</v>
      </c>
      <c r="Q34" s="94">
        <f>IF(Centralizator!$U34=$A$1,Centralizator!P34,"")</f>
        <v>0</v>
      </c>
      <c r="R34" s="94">
        <f>IF(Centralizator!$U34=$A$1,Centralizator!Q34,"")</f>
        <v>14</v>
      </c>
      <c r="S34" s="94">
        <f>IF(Centralizator!$U34=$A$1,Centralizator!R34,"")</f>
        <v>0</v>
      </c>
      <c r="T34" s="94">
        <f>IF(Centralizator!$U34=$A$1,Centralizator!S34,"")</f>
        <v>0</v>
      </c>
      <c r="U34" s="94">
        <f>IF(Centralizator!$U34=$A$1,Centralizator!T34,"")</f>
        <v>14</v>
      </c>
      <c r="V34" s="94" t="str">
        <f>IF(Centralizator!$U34=$A$1,Centralizator!U34,"")</f>
        <v>DC</v>
      </c>
      <c r="W34" s="94">
        <f>IF(Centralizator!$U34=$A$1,Centralizator!V34,"")</f>
        <v>14</v>
      </c>
      <c r="X34" s="94">
        <f>IF(Centralizator!$U34=$A$1,Centralizator!W34,"")</f>
        <v>0</v>
      </c>
      <c r="Y34" s="94">
        <f>IF(Centralizator!$U34=$A$1,Centralizator!X34,"")</f>
        <v>14</v>
      </c>
      <c r="Z34" s="94">
        <f>IF(Centralizator!$U34=$A$1,Centralizator!Y34,"")</f>
        <v>1</v>
      </c>
      <c r="AA34" s="94">
        <f>IF(Centralizator!$U34=$A$1,Centralizator!Z34,"")</f>
        <v>0</v>
      </c>
      <c r="AB34" s="94">
        <f>IF(Centralizator!$U34=$A$1,Centralizator!AA34,"")</f>
        <v>1</v>
      </c>
      <c r="AC34" s="94" t="str">
        <f>IF(Centralizator!$U34=$A$1,Centralizator!AB34,"")</f>
        <v>Oblig.</v>
      </c>
    </row>
    <row r="35" spans="1:29" hidden="1" x14ac:dyDescent="0.2">
      <c r="A35" s="93" t="str">
        <f t="shared" si="0"/>
        <v/>
      </c>
      <c r="B35" s="93">
        <f t="shared" si="1"/>
        <v>6</v>
      </c>
      <c r="C35" s="93">
        <v>27</v>
      </c>
      <c r="D35" s="93" t="str">
        <f>IF(Centralizator!$U35=$A$1,Centralizator!A35,"")</f>
        <v/>
      </c>
      <c r="E35" s="93" t="str">
        <f>IF(Centralizator!$U35=$A$1,Centralizator!B35,"")</f>
        <v/>
      </c>
      <c r="F35" s="93" t="str">
        <f>IF(Centralizator!$U35=$A$1,Centralizator!C35,"")</f>
        <v/>
      </c>
      <c r="G35" s="100" t="str">
        <f>IF(Centralizator!$U35=$A$1,Centralizator!D35,"")</f>
        <v/>
      </c>
      <c r="H35" s="100" t="str">
        <f>IF(Centralizator!$U35=$A$1,Centralizator!E35,"")</f>
        <v/>
      </c>
      <c r="I35" s="100" t="str">
        <f>IF(Centralizator!$U35=$A$1,Centralizator!F35,"")</f>
        <v/>
      </c>
      <c r="J35" s="100" t="str">
        <f>IF(Centralizator!$U35=$A$1,Centralizator!G35,"")</f>
        <v/>
      </c>
      <c r="K35" s="100" t="str">
        <f>IF(Centralizator!$U35=$A$1,Centralizator!H35,"")</f>
        <v/>
      </c>
      <c r="L35" s="100" t="str">
        <f>IF(Centralizator!$U35=$A$1,Centralizator!J35,"")</f>
        <v/>
      </c>
      <c r="M35" s="100" t="str">
        <f>IF(Centralizator!$U35=$A$1,Centralizator!K35,"")</f>
        <v/>
      </c>
      <c r="N35" s="100" t="str">
        <f>IF(Centralizator!$U35=$A$1,Centralizator!L35,"")</f>
        <v/>
      </c>
      <c r="O35" s="94" t="str">
        <f>IF(Centralizator!$U35=$A$1,Centralizator!N35,"")</f>
        <v/>
      </c>
      <c r="P35" s="94" t="str">
        <f>IF(Centralizator!$U35=$A$1,Centralizator!O35,"")</f>
        <v/>
      </c>
      <c r="Q35" s="94" t="str">
        <f>IF(Centralizator!$U35=$A$1,Centralizator!P35,"")</f>
        <v/>
      </c>
      <c r="R35" s="94" t="str">
        <f>IF(Centralizator!$U35=$A$1,Centralizator!Q35,"")</f>
        <v/>
      </c>
      <c r="S35" s="94" t="str">
        <f>IF(Centralizator!$U35=$A$1,Centralizator!R35,"")</f>
        <v/>
      </c>
      <c r="T35" s="94" t="str">
        <f>IF(Centralizator!$U35=$A$1,Centralizator!S35,"")</f>
        <v/>
      </c>
      <c r="U35" s="94" t="str">
        <f>IF(Centralizator!$U35=$A$1,Centralizator!T35,"")</f>
        <v/>
      </c>
      <c r="V35" s="94" t="str">
        <f>IF(Centralizator!$U35=$A$1,Centralizator!U35,"")</f>
        <v/>
      </c>
      <c r="W35" s="94" t="str">
        <f>IF(Centralizator!$U35=$A$1,Centralizator!V35,"")</f>
        <v/>
      </c>
      <c r="X35" s="94" t="str">
        <f>IF(Centralizator!$U35=$A$1,Centralizator!W35,"")</f>
        <v/>
      </c>
      <c r="Y35" s="94" t="str">
        <f>IF(Centralizator!$U35=$A$1,Centralizator!X35,"")</f>
        <v/>
      </c>
      <c r="Z35" s="94" t="str">
        <f>IF(Centralizator!$U35=$A$1,Centralizator!Y35,"")</f>
        <v/>
      </c>
      <c r="AA35" s="94" t="str">
        <f>IF(Centralizator!$U35=$A$1,Centralizator!Z35,"")</f>
        <v/>
      </c>
      <c r="AB35" s="94" t="str">
        <f>IF(Centralizator!$U35=$A$1,Centralizator!AA35,"")</f>
        <v/>
      </c>
      <c r="AC35" s="94" t="str">
        <f>IF(Centralizator!$U35=$A$1,Centralizator!AB35,"")</f>
        <v/>
      </c>
    </row>
    <row r="36" spans="1:29" hidden="1" x14ac:dyDescent="0.2">
      <c r="A36" s="93" t="str">
        <f t="shared" si="0"/>
        <v/>
      </c>
      <c r="B36" s="93">
        <f t="shared" si="1"/>
        <v>6</v>
      </c>
      <c r="C36" s="93">
        <v>28</v>
      </c>
      <c r="D36" s="93" t="str">
        <f>IF(Centralizator!$U36=$A$1,Centralizator!A36,"")</f>
        <v/>
      </c>
      <c r="E36" s="93" t="str">
        <f>IF(Centralizator!$U36=$A$1,Centralizator!B36,"")</f>
        <v/>
      </c>
      <c r="F36" s="93" t="str">
        <f>IF(Centralizator!$U36=$A$1,Centralizator!C36,"")</f>
        <v/>
      </c>
      <c r="G36" s="100" t="str">
        <f>IF(Centralizator!$U36=$A$1,Centralizator!D36,"")</f>
        <v/>
      </c>
      <c r="H36" s="100" t="str">
        <f>IF(Centralizator!$U36=$A$1,Centralizator!E36,"")</f>
        <v/>
      </c>
      <c r="I36" s="100" t="str">
        <f>IF(Centralizator!$U36=$A$1,Centralizator!F36,"")</f>
        <v/>
      </c>
      <c r="J36" s="100" t="str">
        <f>IF(Centralizator!$U36=$A$1,Centralizator!G36,"")</f>
        <v/>
      </c>
      <c r="K36" s="100" t="str">
        <f>IF(Centralizator!$U36=$A$1,Centralizator!H36,"")</f>
        <v/>
      </c>
      <c r="L36" s="100" t="str">
        <f>IF(Centralizator!$U36=$A$1,Centralizator!J36,"")</f>
        <v/>
      </c>
      <c r="M36" s="100" t="str">
        <f>IF(Centralizator!$U36=$A$1,Centralizator!K36,"")</f>
        <v/>
      </c>
      <c r="N36" s="100" t="str">
        <f>IF(Centralizator!$U36=$A$1,Centralizator!L36,"")</f>
        <v/>
      </c>
      <c r="O36" s="94" t="str">
        <f>IF(Centralizator!$U36=$A$1,Centralizator!N36,"")</f>
        <v/>
      </c>
      <c r="P36" s="94" t="str">
        <f>IF(Centralizator!$U36=$A$1,Centralizator!O36,"")</f>
        <v/>
      </c>
      <c r="Q36" s="94" t="str">
        <f>IF(Centralizator!$U36=$A$1,Centralizator!P36,"")</f>
        <v/>
      </c>
      <c r="R36" s="94" t="str">
        <f>IF(Centralizator!$U36=$A$1,Centralizator!Q36,"")</f>
        <v/>
      </c>
      <c r="S36" s="94" t="str">
        <f>IF(Centralizator!$U36=$A$1,Centralizator!R36,"")</f>
        <v/>
      </c>
      <c r="T36" s="94" t="str">
        <f>IF(Centralizator!$U36=$A$1,Centralizator!S36,"")</f>
        <v/>
      </c>
      <c r="U36" s="94" t="str">
        <f>IF(Centralizator!$U36=$A$1,Centralizator!T36,"")</f>
        <v/>
      </c>
      <c r="V36" s="94" t="str">
        <f>IF(Centralizator!$U36=$A$1,Centralizator!U36,"")</f>
        <v/>
      </c>
      <c r="W36" s="94" t="str">
        <f>IF(Centralizator!$U36=$A$1,Centralizator!V36,"")</f>
        <v/>
      </c>
      <c r="X36" s="94" t="str">
        <f>IF(Centralizator!$U36=$A$1,Centralizator!W36,"")</f>
        <v/>
      </c>
      <c r="Y36" s="94" t="str">
        <f>IF(Centralizator!$U36=$A$1,Centralizator!X36,"")</f>
        <v/>
      </c>
      <c r="Z36" s="94" t="str">
        <f>IF(Centralizator!$U36=$A$1,Centralizator!Y36,"")</f>
        <v/>
      </c>
      <c r="AA36" s="94" t="str">
        <f>IF(Centralizator!$U36=$A$1,Centralizator!Z36,"")</f>
        <v/>
      </c>
      <c r="AB36" s="94" t="str">
        <f>IF(Centralizator!$U36=$A$1,Centralizator!AA36,"")</f>
        <v/>
      </c>
      <c r="AC36" s="94" t="str">
        <f>IF(Centralizator!$U36=$A$1,Centralizator!AB36,"")</f>
        <v/>
      </c>
    </row>
    <row r="37" spans="1:29" hidden="1" x14ac:dyDescent="0.2">
      <c r="A37" s="93">
        <f t="shared" si="0"/>
        <v>7</v>
      </c>
      <c r="B37" s="93">
        <f t="shared" si="1"/>
        <v>7</v>
      </c>
      <c r="C37" s="93">
        <v>29</v>
      </c>
      <c r="D37" s="93">
        <f>IF(Centralizator!$U37=$A$1,Centralizator!A37,"")</f>
        <v>2</v>
      </c>
      <c r="E37" s="93">
        <f>IF(Centralizator!$U37=$A$1,Centralizator!B37,"")</f>
        <v>4</v>
      </c>
      <c r="F37" s="93" t="str">
        <f>IF(Centralizator!$U37=$A$1,Centralizator!C37,"")</f>
        <v>Microeconomics</v>
      </c>
      <c r="G37" s="100">
        <f>IF(Centralizator!$U37=$A$1,Centralizator!D37,"")</f>
        <v>0</v>
      </c>
      <c r="H37" s="100">
        <f>IF(Centralizator!$U37=$A$1,Centralizator!E37,"")</f>
        <v>0</v>
      </c>
      <c r="I37" s="100">
        <f>IF(Centralizator!$U37=$A$1,Centralizator!F37,"")</f>
        <v>0</v>
      </c>
      <c r="J37" s="100">
        <f>IF(Centralizator!$U37=$A$1,Centralizator!G37,"")</f>
        <v>0</v>
      </c>
      <c r="K37" s="100">
        <f>IF(Centralizator!$U37=$A$1,Centralizator!H37,"")</f>
        <v>0</v>
      </c>
      <c r="L37" s="100">
        <f>IF(Centralizator!$U37=$A$1,Centralizator!J37,"")</f>
        <v>0</v>
      </c>
      <c r="M37" s="100">
        <f>IF(Centralizator!$U37=$A$1,Centralizator!K37,"")</f>
        <v>0</v>
      </c>
      <c r="N37" s="100">
        <f>IF(Centralizator!$U37=$A$1,Centralizator!L37,"")</f>
        <v>0</v>
      </c>
      <c r="O37" s="94" t="str">
        <f>IF(Centralizator!$U37=$A$1,Centralizator!N37,"")</f>
        <v>D</v>
      </c>
      <c r="P37" s="94">
        <f>IF(Centralizator!$U37=$A$1,Centralizator!O37,"")</f>
        <v>4</v>
      </c>
      <c r="Q37" s="94">
        <f>IF(Centralizator!$U37=$A$1,Centralizator!P37,"")</f>
        <v>28</v>
      </c>
      <c r="R37" s="94">
        <f>IF(Centralizator!$U37=$A$1,Centralizator!Q37,"")</f>
        <v>28</v>
      </c>
      <c r="S37" s="94">
        <f>IF(Centralizator!$U37=$A$1,Centralizator!R37,"")</f>
        <v>0</v>
      </c>
      <c r="T37" s="94">
        <f>IF(Centralizator!$U37=$A$1,Centralizator!S37,"")</f>
        <v>0</v>
      </c>
      <c r="U37" s="94">
        <f>IF(Centralizator!$U37=$A$1,Centralizator!T37,"")</f>
        <v>56</v>
      </c>
      <c r="V37" s="94" t="str">
        <f>IF(Centralizator!$U37=$A$1,Centralizator!U37,"")</f>
        <v>DC</v>
      </c>
      <c r="W37" s="94">
        <f>IF(Centralizator!$U37=$A$1,Centralizator!V37,"")</f>
        <v>56</v>
      </c>
      <c r="X37" s="94">
        <f>IF(Centralizator!$U37=$A$1,Centralizator!W37,"")</f>
        <v>28</v>
      </c>
      <c r="Y37" s="94">
        <f>IF(Centralizator!$U37=$A$1,Centralizator!X37,"")</f>
        <v>28</v>
      </c>
      <c r="Z37" s="94">
        <f>IF(Centralizator!$U37=$A$1,Centralizator!Y37,"")</f>
        <v>4</v>
      </c>
      <c r="AA37" s="94">
        <f>IF(Centralizator!$U37=$A$1,Centralizator!Z37,"")</f>
        <v>2</v>
      </c>
      <c r="AB37" s="94">
        <f>IF(Centralizator!$U37=$A$1,Centralizator!AA37,"")</f>
        <v>2</v>
      </c>
      <c r="AC37" s="94" t="str">
        <f>IF(Centralizator!$U37=$A$1,Centralizator!AB37,"")</f>
        <v>Oblig.</v>
      </c>
    </row>
    <row r="38" spans="1:29" hidden="1" x14ac:dyDescent="0.2">
      <c r="A38" s="93" t="str">
        <f t="shared" si="0"/>
        <v/>
      </c>
      <c r="B38" s="93">
        <f t="shared" si="1"/>
        <v>7</v>
      </c>
      <c r="C38" s="93">
        <v>30</v>
      </c>
      <c r="D38" s="93" t="str">
        <f>IF(Centralizator!$U38=$A$1,Centralizator!A38,"")</f>
        <v/>
      </c>
      <c r="E38" s="93" t="str">
        <f>IF(Centralizator!$U38=$A$1,Centralizator!B38,"")</f>
        <v/>
      </c>
      <c r="F38" s="93" t="str">
        <f>IF(Centralizator!$U38=$A$1,Centralizator!C38,"")</f>
        <v/>
      </c>
      <c r="G38" s="100" t="str">
        <f>IF(Centralizator!$U38=$A$1,Centralizator!D38,"")</f>
        <v/>
      </c>
      <c r="H38" s="100" t="str">
        <f>IF(Centralizator!$U38=$A$1,Centralizator!E38,"")</f>
        <v/>
      </c>
      <c r="I38" s="100" t="str">
        <f>IF(Centralizator!$U38=$A$1,Centralizator!F38,"")</f>
        <v/>
      </c>
      <c r="J38" s="100" t="str">
        <f>IF(Centralizator!$U38=$A$1,Centralizator!G38,"")</f>
        <v/>
      </c>
      <c r="K38" s="100" t="str">
        <f>IF(Centralizator!$U38=$A$1,Centralizator!H38,"")</f>
        <v/>
      </c>
      <c r="L38" s="100" t="str">
        <f>IF(Centralizator!$U38=$A$1,Centralizator!J38,"")</f>
        <v/>
      </c>
      <c r="M38" s="100" t="str">
        <f>IF(Centralizator!$U38=$A$1,Centralizator!K38,"")</f>
        <v/>
      </c>
      <c r="N38" s="100" t="str">
        <f>IF(Centralizator!$U38=$A$1,Centralizator!L38,"")</f>
        <v/>
      </c>
      <c r="O38" s="94" t="str">
        <f>IF(Centralizator!$U38=$A$1,Centralizator!N38,"")</f>
        <v/>
      </c>
      <c r="P38" s="94" t="str">
        <f>IF(Centralizator!$U38=$A$1,Centralizator!O38,"")</f>
        <v/>
      </c>
      <c r="Q38" s="94" t="str">
        <f>IF(Centralizator!$U38=$A$1,Centralizator!P38,"")</f>
        <v/>
      </c>
      <c r="R38" s="94" t="str">
        <f>IF(Centralizator!$U38=$A$1,Centralizator!Q38,"")</f>
        <v/>
      </c>
      <c r="S38" s="94" t="str">
        <f>IF(Centralizator!$U38=$A$1,Centralizator!R38,"")</f>
        <v/>
      </c>
      <c r="T38" s="94" t="str">
        <f>IF(Centralizator!$U38=$A$1,Centralizator!S38,"")</f>
        <v/>
      </c>
      <c r="U38" s="94" t="str">
        <f>IF(Centralizator!$U38=$A$1,Centralizator!T38,"")</f>
        <v/>
      </c>
      <c r="V38" s="94" t="str">
        <f>IF(Centralizator!$U38=$A$1,Centralizator!U38,"")</f>
        <v/>
      </c>
      <c r="W38" s="94" t="str">
        <f>IF(Centralizator!$U38=$A$1,Centralizator!V38,"")</f>
        <v/>
      </c>
      <c r="X38" s="94" t="str">
        <f>IF(Centralizator!$U38=$A$1,Centralizator!W38,"")</f>
        <v/>
      </c>
      <c r="Y38" s="94" t="str">
        <f>IF(Centralizator!$U38=$A$1,Centralizator!X38,"")</f>
        <v/>
      </c>
      <c r="Z38" s="94" t="str">
        <f>IF(Centralizator!$U38=$A$1,Centralizator!Y38,"")</f>
        <v/>
      </c>
      <c r="AA38" s="94" t="str">
        <f>IF(Centralizator!$U38=$A$1,Centralizator!Z38,"")</f>
        <v/>
      </c>
      <c r="AB38" s="94" t="str">
        <f>IF(Centralizator!$U38=$A$1,Centralizator!AA38,"")</f>
        <v/>
      </c>
      <c r="AC38" s="94" t="str">
        <f>IF(Centralizator!$U38=$A$1,Centralizator!AB38,"")</f>
        <v/>
      </c>
    </row>
    <row r="39" spans="1:29" hidden="1" x14ac:dyDescent="0.2">
      <c r="A39" s="93" t="str">
        <f t="shared" si="0"/>
        <v/>
      </c>
      <c r="B39" s="93">
        <f t="shared" si="1"/>
        <v>7</v>
      </c>
      <c r="C39" s="93">
        <v>31</v>
      </c>
      <c r="D39" s="93" t="str">
        <f>IF(Centralizator!$U39=$A$1,Centralizator!A39,"")</f>
        <v/>
      </c>
      <c r="E39" s="93" t="str">
        <f>IF(Centralizator!$U39=$A$1,Centralizator!B39,"")</f>
        <v/>
      </c>
      <c r="F39" s="93" t="str">
        <f>IF(Centralizator!$U39=$A$1,Centralizator!C39,"")</f>
        <v/>
      </c>
      <c r="G39" s="100" t="str">
        <f>IF(Centralizator!$U39=$A$1,Centralizator!D39,"")</f>
        <v/>
      </c>
      <c r="H39" s="100" t="str">
        <f>IF(Centralizator!$U39=$A$1,Centralizator!E39,"")</f>
        <v/>
      </c>
      <c r="I39" s="100" t="str">
        <f>IF(Centralizator!$U39=$A$1,Centralizator!F39,"")</f>
        <v/>
      </c>
      <c r="J39" s="100" t="str">
        <f>IF(Centralizator!$U39=$A$1,Centralizator!G39,"")</f>
        <v/>
      </c>
      <c r="K39" s="100" t="str">
        <f>IF(Centralizator!$U39=$A$1,Centralizator!H39,"")</f>
        <v/>
      </c>
      <c r="L39" s="100" t="str">
        <f>IF(Centralizator!$U39=$A$1,Centralizator!J39,"")</f>
        <v/>
      </c>
      <c r="M39" s="100" t="str">
        <f>IF(Centralizator!$U39=$A$1,Centralizator!K39,"")</f>
        <v/>
      </c>
      <c r="N39" s="100" t="str">
        <f>IF(Centralizator!$U39=$A$1,Centralizator!L39,"")</f>
        <v/>
      </c>
      <c r="O39" s="94" t="str">
        <f>IF(Centralizator!$U39=$A$1,Centralizator!N39,"")</f>
        <v/>
      </c>
      <c r="P39" s="94" t="str">
        <f>IF(Centralizator!$U39=$A$1,Centralizator!O39,"")</f>
        <v/>
      </c>
      <c r="Q39" s="94" t="str">
        <f>IF(Centralizator!$U39=$A$1,Centralizator!P39,"")</f>
        <v/>
      </c>
      <c r="R39" s="94" t="str">
        <f>IF(Centralizator!$U39=$A$1,Centralizator!Q39,"")</f>
        <v/>
      </c>
      <c r="S39" s="94" t="str">
        <f>IF(Centralizator!$U39=$A$1,Centralizator!R39,"")</f>
        <v/>
      </c>
      <c r="T39" s="94" t="str">
        <f>IF(Centralizator!$U39=$A$1,Centralizator!S39,"")</f>
        <v/>
      </c>
      <c r="U39" s="94" t="str">
        <f>IF(Centralizator!$U39=$A$1,Centralizator!T39,"")</f>
        <v/>
      </c>
      <c r="V39" s="94" t="str">
        <f>IF(Centralizator!$U39=$A$1,Centralizator!U39,"")</f>
        <v/>
      </c>
      <c r="W39" s="94" t="str">
        <f>IF(Centralizator!$U39=$A$1,Centralizator!V39,"")</f>
        <v/>
      </c>
      <c r="X39" s="94" t="str">
        <f>IF(Centralizator!$U39=$A$1,Centralizator!W39,"")</f>
        <v/>
      </c>
      <c r="Y39" s="94" t="str">
        <f>IF(Centralizator!$U39=$A$1,Centralizator!X39,"")</f>
        <v/>
      </c>
      <c r="Z39" s="94" t="str">
        <f>IF(Centralizator!$U39=$A$1,Centralizator!Y39,"")</f>
        <v/>
      </c>
      <c r="AA39" s="94" t="str">
        <f>IF(Centralizator!$U39=$A$1,Centralizator!Z39,"")</f>
        <v/>
      </c>
      <c r="AB39" s="94" t="str">
        <f>IF(Centralizator!$U39=$A$1,Centralizator!AA39,"")</f>
        <v/>
      </c>
      <c r="AC39" s="94" t="str">
        <f>IF(Centralizator!$U39=$A$1,Centralizator!AB39,"")</f>
        <v/>
      </c>
    </row>
    <row r="40" spans="1:29" hidden="1" x14ac:dyDescent="0.2">
      <c r="A40" s="93" t="str">
        <f t="shared" si="0"/>
        <v/>
      </c>
      <c r="B40" s="93">
        <f t="shared" si="1"/>
        <v>7</v>
      </c>
      <c r="C40" s="93">
        <v>32</v>
      </c>
      <c r="D40" s="93" t="str">
        <f>IF(Centralizator!$U40=$A$1,Centralizator!A40,"")</f>
        <v/>
      </c>
      <c r="E40" s="93" t="str">
        <f>IF(Centralizator!$U40=$A$1,Centralizator!B40,"")</f>
        <v/>
      </c>
      <c r="F40" s="93" t="str">
        <f>IF(Centralizator!$U40=$A$1,Centralizator!C40,"")</f>
        <v/>
      </c>
      <c r="G40" s="100" t="str">
        <f>IF(Centralizator!$U40=$A$1,Centralizator!D40,"")</f>
        <v/>
      </c>
      <c r="H40" s="100" t="str">
        <f>IF(Centralizator!$U40=$A$1,Centralizator!E40,"")</f>
        <v/>
      </c>
      <c r="I40" s="100" t="str">
        <f>IF(Centralizator!$U40=$A$1,Centralizator!F40,"")</f>
        <v/>
      </c>
      <c r="J40" s="100" t="str">
        <f>IF(Centralizator!$U40=$A$1,Centralizator!G40,"")</f>
        <v/>
      </c>
      <c r="K40" s="100" t="str">
        <f>IF(Centralizator!$U40=$A$1,Centralizator!H40,"")</f>
        <v/>
      </c>
      <c r="L40" s="100" t="str">
        <f>IF(Centralizator!$U40=$A$1,Centralizator!J40,"")</f>
        <v/>
      </c>
      <c r="M40" s="100" t="str">
        <f>IF(Centralizator!$U40=$A$1,Centralizator!K40,"")</f>
        <v/>
      </c>
      <c r="N40" s="100" t="str">
        <f>IF(Centralizator!$U40=$A$1,Centralizator!L40,"")</f>
        <v/>
      </c>
      <c r="O40" s="94" t="str">
        <f>IF(Centralizator!$U40=$A$1,Centralizator!N40,"")</f>
        <v/>
      </c>
      <c r="P40" s="94" t="str">
        <f>IF(Centralizator!$U40=$A$1,Centralizator!O40,"")</f>
        <v/>
      </c>
      <c r="Q40" s="94" t="str">
        <f>IF(Centralizator!$U40=$A$1,Centralizator!P40,"")</f>
        <v/>
      </c>
      <c r="R40" s="94" t="str">
        <f>IF(Centralizator!$U40=$A$1,Centralizator!Q40,"")</f>
        <v/>
      </c>
      <c r="S40" s="94" t="str">
        <f>IF(Centralizator!$U40=$A$1,Centralizator!R40,"")</f>
        <v/>
      </c>
      <c r="T40" s="94" t="str">
        <f>IF(Centralizator!$U40=$A$1,Centralizator!S40,"")</f>
        <v/>
      </c>
      <c r="U40" s="94" t="str">
        <f>IF(Centralizator!$U40=$A$1,Centralizator!T40,"")</f>
        <v/>
      </c>
      <c r="V40" s="94" t="str">
        <f>IF(Centralizator!$U40=$A$1,Centralizator!U40,"")</f>
        <v/>
      </c>
      <c r="W40" s="94" t="str">
        <f>IF(Centralizator!$U40=$A$1,Centralizator!V40,"")</f>
        <v/>
      </c>
      <c r="X40" s="94" t="str">
        <f>IF(Centralizator!$U40=$A$1,Centralizator!W40,"")</f>
        <v/>
      </c>
      <c r="Y40" s="94" t="str">
        <f>IF(Centralizator!$U40=$A$1,Centralizator!X40,"")</f>
        <v/>
      </c>
      <c r="Z40" s="94" t="str">
        <f>IF(Centralizator!$U40=$A$1,Centralizator!Y40,"")</f>
        <v/>
      </c>
      <c r="AA40" s="94" t="str">
        <f>IF(Centralizator!$U40=$A$1,Centralizator!Z40,"")</f>
        <v/>
      </c>
      <c r="AB40" s="94" t="str">
        <f>IF(Centralizator!$U40=$A$1,Centralizator!AA40,"")</f>
        <v/>
      </c>
      <c r="AC40" s="94" t="str">
        <f>IF(Centralizator!$U40=$A$1,Centralizator!AB40,"")</f>
        <v/>
      </c>
    </row>
    <row r="41" spans="1:29" hidden="1" x14ac:dyDescent="0.2">
      <c r="A41" s="93" t="str">
        <f t="shared" si="0"/>
        <v/>
      </c>
      <c r="B41" s="93">
        <f t="shared" si="1"/>
        <v>7</v>
      </c>
      <c r="C41" s="93">
        <v>33</v>
      </c>
      <c r="D41" s="93" t="str">
        <f>IF(Centralizator!$U41=$A$1,Centralizator!A41,"")</f>
        <v/>
      </c>
      <c r="E41" s="93" t="str">
        <f>IF(Centralizator!$U41=$A$1,Centralizator!B41,"")</f>
        <v/>
      </c>
      <c r="F41" s="93" t="str">
        <f>IF(Centralizator!$U41=$A$1,Centralizator!C41,"")</f>
        <v/>
      </c>
      <c r="G41" s="100" t="str">
        <f>IF(Centralizator!$U41=$A$1,Centralizator!D41,"")</f>
        <v/>
      </c>
      <c r="H41" s="100" t="str">
        <f>IF(Centralizator!$U41=$A$1,Centralizator!E41,"")</f>
        <v/>
      </c>
      <c r="I41" s="100" t="str">
        <f>IF(Centralizator!$U41=$A$1,Centralizator!F41,"")</f>
        <v/>
      </c>
      <c r="J41" s="100" t="str">
        <f>IF(Centralizator!$U41=$A$1,Centralizator!G41,"")</f>
        <v/>
      </c>
      <c r="K41" s="100" t="str">
        <f>IF(Centralizator!$U41=$A$1,Centralizator!H41,"")</f>
        <v/>
      </c>
      <c r="L41" s="100" t="str">
        <f>IF(Centralizator!$U41=$A$1,Centralizator!J41,"")</f>
        <v/>
      </c>
      <c r="M41" s="100" t="str">
        <f>IF(Centralizator!$U41=$A$1,Centralizator!K41,"")</f>
        <v/>
      </c>
      <c r="N41" s="100" t="str">
        <f>IF(Centralizator!$U41=$A$1,Centralizator!L41,"")</f>
        <v/>
      </c>
      <c r="O41" s="94" t="str">
        <f>IF(Centralizator!$U41=$A$1,Centralizator!N41,"")</f>
        <v/>
      </c>
      <c r="P41" s="94" t="str">
        <f>IF(Centralizator!$U41=$A$1,Centralizator!O41,"")</f>
        <v/>
      </c>
      <c r="Q41" s="94" t="str">
        <f>IF(Centralizator!$U41=$A$1,Centralizator!P41,"")</f>
        <v/>
      </c>
      <c r="R41" s="94" t="str">
        <f>IF(Centralizator!$U41=$A$1,Centralizator!Q41,"")</f>
        <v/>
      </c>
      <c r="S41" s="94" t="str">
        <f>IF(Centralizator!$U41=$A$1,Centralizator!R41,"")</f>
        <v/>
      </c>
      <c r="T41" s="94" t="str">
        <f>IF(Centralizator!$U41=$A$1,Centralizator!S41,"")</f>
        <v/>
      </c>
      <c r="U41" s="94" t="str">
        <f>IF(Centralizator!$U41=$A$1,Centralizator!T41,"")</f>
        <v/>
      </c>
      <c r="V41" s="94" t="str">
        <f>IF(Centralizator!$U41=$A$1,Centralizator!U41,"")</f>
        <v/>
      </c>
      <c r="W41" s="94" t="str">
        <f>IF(Centralizator!$U41=$A$1,Centralizator!V41,"")</f>
        <v/>
      </c>
      <c r="X41" s="94" t="str">
        <f>IF(Centralizator!$U41=$A$1,Centralizator!W41,"")</f>
        <v/>
      </c>
      <c r="Y41" s="94" t="str">
        <f>IF(Centralizator!$U41=$A$1,Centralizator!X41,"")</f>
        <v/>
      </c>
      <c r="Z41" s="94" t="str">
        <f>IF(Centralizator!$U41=$A$1,Centralizator!Y41,"")</f>
        <v/>
      </c>
      <c r="AA41" s="94" t="str">
        <f>IF(Centralizator!$U41=$A$1,Centralizator!Z41,"")</f>
        <v/>
      </c>
      <c r="AB41" s="94" t="str">
        <f>IF(Centralizator!$U41=$A$1,Centralizator!AA41,"")</f>
        <v/>
      </c>
      <c r="AC41" s="94" t="str">
        <f>IF(Centralizator!$U41=$A$1,Centralizator!AB41,"")</f>
        <v/>
      </c>
    </row>
    <row r="42" spans="1:29" hidden="1" x14ac:dyDescent="0.2">
      <c r="A42" s="93" t="str">
        <f t="shared" si="0"/>
        <v/>
      </c>
      <c r="B42" s="93">
        <f t="shared" si="1"/>
        <v>7</v>
      </c>
      <c r="C42" s="93">
        <v>34</v>
      </c>
      <c r="D42" s="93" t="str">
        <f>IF(Centralizator!$U42=$A$1,Centralizator!A42,"")</f>
        <v/>
      </c>
      <c r="E42" s="93" t="str">
        <f>IF(Centralizator!$U42=$A$1,Centralizator!B42,"")</f>
        <v/>
      </c>
      <c r="F42" s="93" t="str">
        <f>IF(Centralizator!$U42=$A$1,Centralizator!C42,"")</f>
        <v/>
      </c>
      <c r="G42" s="100" t="str">
        <f>IF(Centralizator!$U42=$A$1,Centralizator!D42,"")</f>
        <v/>
      </c>
      <c r="H42" s="100" t="str">
        <f>IF(Centralizator!$U42=$A$1,Centralizator!E42,"")</f>
        <v/>
      </c>
      <c r="I42" s="100" t="str">
        <f>IF(Centralizator!$U42=$A$1,Centralizator!F42,"")</f>
        <v/>
      </c>
      <c r="J42" s="100" t="str">
        <f>IF(Centralizator!$U42=$A$1,Centralizator!G42,"")</f>
        <v/>
      </c>
      <c r="K42" s="100" t="str">
        <f>IF(Centralizator!$U42=$A$1,Centralizator!H42,"")</f>
        <v/>
      </c>
      <c r="L42" s="100" t="str">
        <f>IF(Centralizator!$U42=$A$1,Centralizator!J42,"")</f>
        <v/>
      </c>
      <c r="M42" s="100" t="str">
        <f>IF(Centralizator!$U42=$A$1,Centralizator!K42,"")</f>
        <v/>
      </c>
      <c r="N42" s="100" t="str">
        <f>IF(Centralizator!$U42=$A$1,Centralizator!L42,"")</f>
        <v/>
      </c>
      <c r="O42" s="94" t="str">
        <f>IF(Centralizator!$U42=$A$1,Centralizator!N42,"")</f>
        <v/>
      </c>
      <c r="P42" s="94" t="str">
        <f>IF(Centralizator!$U42=$A$1,Centralizator!O42,"")</f>
        <v/>
      </c>
      <c r="Q42" s="94" t="str">
        <f>IF(Centralizator!$U42=$A$1,Centralizator!P42,"")</f>
        <v/>
      </c>
      <c r="R42" s="94" t="str">
        <f>IF(Centralizator!$U42=$A$1,Centralizator!Q42,"")</f>
        <v/>
      </c>
      <c r="S42" s="94" t="str">
        <f>IF(Centralizator!$U42=$A$1,Centralizator!R42,"")</f>
        <v/>
      </c>
      <c r="T42" s="94" t="str">
        <f>IF(Centralizator!$U42=$A$1,Centralizator!S42,"")</f>
        <v/>
      </c>
      <c r="U42" s="94" t="str">
        <f>IF(Centralizator!$U42=$A$1,Centralizator!T42,"")</f>
        <v/>
      </c>
      <c r="V42" s="94" t="str">
        <f>IF(Centralizator!$U42=$A$1,Centralizator!U42,"")</f>
        <v/>
      </c>
      <c r="W42" s="94" t="str">
        <f>IF(Centralizator!$U42=$A$1,Centralizator!V42,"")</f>
        <v/>
      </c>
      <c r="X42" s="94" t="str">
        <f>IF(Centralizator!$U42=$A$1,Centralizator!W42,"")</f>
        <v/>
      </c>
      <c r="Y42" s="94" t="str">
        <f>IF(Centralizator!$U42=$A$1,Centralizator!X42,"")</f>
        <v/>
      </c>
      <c r="Z42" s="94" t="str">
        <f>IF(Centralizator!$U42=$A$1,Centralizator!Y42,"")</f>
        <v/>
      </c>
      <c r="AA42" s="94" t="str">
        <f>IF(Centralizator!$U42=$A$1,Centralizator!Z42,"")</f>
        <v/>
      </c>
      <c r="AB42" s="94" t="str">
        <f>IF(Centralizator!$U42=$A$1,Centralizator!AA42,"")</f>
        <v/>
      </c>
      <c r="AC42" s="94" t="str">
        <f>IF(Centralizator!$U42=$A$1,Centralizator!AB42,"")</f>
        <v/>
      </c>
    </row>
    <row r="43" spans="1:29" hidden="1" x14ac:dyDescent="0.2">
      <c r="A43" s="93">
        <f t="shared" si="0"/>
        <v>8</v>
      </c>
      <c r="B43" s="93">
        <f t="shared" si="1"/>
        <v>8</v>
      </c>
      <c r="C43" s="93">
        <v>35</v>
      </c>
      <c r="D43" s="93">
        <f>IF(Centralizator!$U43=$A$1,Centralizator!A43,"")</f>
        <v>2</v>
      </c>
      <c r="E43" s="93">
        <f>IF(Centralizator!$U43=$A$1,Centralizator!B43,"")</f>
        <v>4</v>
      </c>
      <c r="F43" s="93" t="str">
        <f>IF(Centralizator!$U43=$A$1,Centralizator!C43,"")</f>
        <v>Sport</v>
      </c>
      <c r="G43" s="100">
        <f>IF(Centralizator!$U43=$A$1,Centralizator!D43,"")</f>
        <v>0</v>
      </c>
      <c r="H43" s="100">
        <f>IF(Centralizator!$U43=$A$1,Centralizator!E43,"")</f>
        <v>0</v>
      </c>
      <c r="I43" s="100" t="str">
        <f>IF(Centralizator!$U43=$A$1,Centralizator!F43,"")</f>
        <v>Asist.</v>
      </c>
      <c r="J43" s="100">
        <f>IF(Centralizator!$U43=$A$1,Centralizator!G43,"")</f>
        <v>0</v>
      </c>
      <c r="K43" s="100" t="str">
        <f>IF(Centralizator!$U43=$A$1,Centralizator!H43,"")</f>
        <v>RAILEANU Tudor</v>
      </c>
      <c r="L43" s="100" t="str">
        <f>IF(Centralizator!$U43=$A$1,Centralizator!J43,"")</f>
        <v>Asist.</v>
      </c>
      <c r="M43" s="100">
        <f>IF(Centralizator!$U43=$A$1,Centralizator!K43,"")</f>
        <v>0</v>
      </c>
      <c r="N43" s="100" t="str">
        <f>IF(Centralizator!$U43=$A$1,Centralizator!L43,"")</f>
        <v>RAILEANU Tudor</v>
      </c>
      <c r="O43" s="94" t="str">
        <f>IF(Centralizator!$U43=$A$1,Centralizator!N43,"")</f>
        <v>D</v>
      </c>
      <c r="P43" s="94">
        <f>IF(Centralizator!$U43=$A$1,Centralizator!O43,"")</f>
        <v>1</v>
      </c>
      <c r="Q43" s="94">
        <f>IF(Centralizator!$U43=$A$1,Centralizator!P43,"")</f>
        <v>0</v>
      </c>
      <c r="R43" s="94">
        <f>IF(Centralizator!$U43=$A$1,Centralizator!Q43,"")</f>
        <v>14</v>
      </c>
      <c r="S43" s="94">
        <f>IF(Centralizator!$U43=$A$1,Centralizator!R43,"")</f>
        <v>0</v>
      </c>
      <c r="T43" s="94">
        <f>IF(Centralizator!$U43=$A$1,Centralizator!S43,"")</f>
        <v>0</v>
      </c>
      <c r="U43" s="94">
        <f>IF(Centralizator!$U43=$A$1,Centralizator!T43,"")</f>
        <v>14</v>
      </c>
      <c r="V43" s="94" t="str">
        <f>IF(Centralizator!$U43=$A$1,Centralizator!U43,"")</f>
        <v>DC</v>
      </c>
      <c r="W43" s="94">
        <f>IF(Centralizator!$U43=$A$1,Centralizator!V43,"")</f>
        <v>14</v>
      </c>
      <c r="X43" s="94">
        <f>IF(Centralizator!$U43=$A$1,Centralizator!W43,"")</f>
        <v>0</v>
      </c>
      <c r="Y43" s="94">
        <f>IF(Centralizator!$U43=$A$1,Centralizator!X43,"")</f>
        <v>14</v>
      </c>
      <c r="Z43" s="94">
        <f>IF(Centralizator!$U43=$A$1,Centralizator!Y43,"")</f>
        <v>1</v>
      </c>
      <c r="AA43" s="94">
        <f>IF(Centralizator!$U43=$A$1,Centralizator!Z43,"")</f>
        <v>0</v>
      </c>
      <c r="AB43" s="94">
        <f>IF(Centralizator!$U43=$A$1,Centralizator!AA43,"")</f>
        <v>1</v>
      </c>
      <c r="AC43" s="94" t="str">
        <f>IF(Centralizator!$U43=$A$1,Centralizator!AB43,"")</f>
        <v>Oblig.</v>
      </c>
    </row>
    <row r="44" spans="1:29" hidden="1" x14ac:dyDescent="0.2">
      <c r="A44" s="93" t="str">
        <f t="shared" si="0"/>
        <v/>
      </c>
      <c r="B44" s="93">
        <f t="shared" si="1"/>
        <v>8</v>
      </c>
      <c r="C44" s="93">
        <v>36</v>
      </c>
      <c r="D44" s="93" t="str">
        <f>IF(Centralizator!$U44=$A$1,Centralizator!A44,"")</f>
        <v/>
      </c>
      <c r="E44" s="93" t="str">
        <f>IF(Centralizator!$U44=$A$1,Centralizator!B44,"")</f>
        <v/>
      </c>
      <c r="F44" s="93" t="str">
        <f>IF(Centralizator!$U44=$A$1,Centralizator!C44,"")</f>
        <v/>
      </c>
      <c r="G44" s="100" t="str">
        <f>IF(Centralizator!$U44=$A$1,Centralizator!D44,"")</f>
        <v/>
      </c>
      <c r="H44" s="100" t="str">
        <f>IF(Centralizator!$U44=$A$1,Centralizator!E44,"")</f>
        <v/>
      </c>
      <c r="I44" s="100" t="str">
        <f>IF(Centralizator!$U44=$A$1,Centralizator!F44,"")</f>
        <v/>
      </c>
      <c r="J44" s="100" t="str">
        <f>IF(Centralizator!$U44=$A$1,Centralizator!G44,"")</f>
        <v/>
      </c>
      <c r="K44" s="100" t="str">
        <f>IF(Centralizator!$U44=$A$1,Centralizator!H44,"")</f>
        <v/>
      </c>
      <c r="L44" s="100" t="str">
        <f>IF(Centralizator!$U44=$A$1,Centralizator!J44,"")</f>
        <v/>
      </c>
      <c r="M44" s="100" t="str">
        <f>IF(Centralizator!$U44=$A$1,Centralizator!K44,"")</f>
        <v/>
      </c>
      <c r="N44" s="100" t="str">
        <f>IF(Centralizator!$U44=$A$1,Centralizator!L44,"")</f>
        <v/>
      </c>
      <c r="O44" s="94" t="str">
        <f>IF(Centralizator!$U44=$A$1,Centralizator!N44,"")</f>
        <v/>
      </c>
      <c r="P44" s="94" t="str">
        <f>IF(Centralizator!$U44=$A$1,Centralizator!O44,"")</f>
        <v/>
      </c>
      <c r="Q44" s="94" t="str">
        <f>IF(Centralizator!$U44=$A$1,Centralizator!P44,"")</f>
        <v/>
      </c>
      <c r="R44" s="94" t="str">
        <f>IF(Centralizator!$U44=$A$1,Centralizator!Q44,"")</f>
        <v/>
      </c>
      <c r="S44" s="94" t="str">
        <f>IF(Centralizator!$U44=$A$1,Centralizator!R44,"")</f>
        <v/>
      </c>
      <c r="T44" s="94" t="str">
        <f>IF(Centralizator!$U44=$A$1,Centralizator!S44,"")</f>
        <v/>
      </c>
      <c r="U44" s="94" t="str">
        <f>IF(Centralizator!$U44=$A$1,Centralizator!T44,"")</f>
        <v/>
      </c>
      <c r="V44" s="94" t="str">
        <f>IF(Centralizator!$U44=$A$1,Centralizator!U44,"")</f>
        <v/>
      </c>
      <c r="W44" s="94" t="str">
        <f>IF(Centralizator!$U44=$A$1,Centralizator!V44,"")</f>
        <v/>
      </c>
      <c r="X44" s="94" t="str">
        <f>IF(Centralizator!$U44=$A$1,Centralizator!W44,"")</f>
        <v/>
      </c>
      <c r="Y44" s="94" t="str">
        <f>IF(Centralizator!$U44=$A$1,Centralizator!X44,"")</f>
        <v/>
      </c>
      <c r="Z44" s="94" t="str">
        <f>IF(Centralizator!$U44=$A$1,Centralizator!Y44,"")</f>
        <v/>
      </c>
      <c r="AA44" s="94" t="str">
        <f>IF(Centralizator!$U44=$A$1,Centralizator!Z44,"")</f>
        <v/>
      </c>
      <c r="AB44" s="94" t="str">
        <f>IF(Centralizator!$U44=$A$1,Centralizator!AA44,"")</f>
        <v/>
      </c>
      <c r="AC44" s="94" t="str">
        <f>IF(Centralizator!$U44=$A$1,Centralizator!AB44,"")</f>
        <v/>
      </c>
    </row>
    <row r="45" spans="1:29" hidden="1" x14ac:dyDescent="0.2">
      <c r="A45" s="93" t="str">
        <f t="shared" si="0"/>
        <v/>
      </c>
      <c r="B45" s="93">
        <f t="shared" si="1"/>
        <v>8</v>
      </c>
      <c r="C45" s="93">
        <v>37</v>
      </c>
      <c r="D45" s="93" t="str">
        <f>IF(Centralizator!$U45=$A$1,Centralizator!A45,"")</f>
        <v/>
      </c>
      <c r="E45" s="93" t="str">
        <f>IF(Centralizator!$U45=$A$1,Centralizator!B45,"")</f>
        <v/>
      </c>
      <c r="F45" s="93" t="str">
        <f>IF(Centralizator!$U45=$A$1,Centralizator!C45,"")</f>
        <v/>
      </c>
      <c r="G45" s="100" t="str">
        <f>IF(Centralizator!$U45=$A$1,Centralizator!D45,"")</f>
        <v/>
      </c>
      <c r="H45" s="100" t="str">
        <f>IF(Centralizator!$U45=$A$1,Centralizator!E45,"")</f>
        <v/>
      </c>
      <c r="I45" s="100" t="str">
        <f>IF(Centralizator!$U45=$A$1,Centralizator!F45,"")</f>
        <v/>
      </c>
      <c r="J45" s="100" t="str">
        <f>IF(Centralizator!$U45=$A$1,Centralizator!G45,"")</f>
        <v/>
      </c>
      <c r="K45" s="100" t="str">
        <f>IF(Centralizator!$U45=$A$1,Centralizator!H45,"")</f>
        <v/>
      </c>
      <c r="L45" s="100" t="str">
        <f>IF(Centralizator!$U45=$A$1,Centralizator!J45,"")</f>
        <v/>
      </c>
      <c r="M45" s="100" t="str">
        <f>IF(Centralizator!$U45=$A$1,Centralizator!K45,"")</f>
        <v/>
      </c>
      <c r="N45" s="100" t="str">
        <f>IF(Centralizator!$U45=$A$1,Centralizator!L45,"")</f>
        <v/>
      </c>
      <c r="O45" s="94" t="str">
        <f>IF(Centralizator!$U45=$A$1,Centralizator!N45,"")</f>
        <v/>
      </c>
      <c r="P45" s="94" t="str">
        <f>IF(Centralizator!$U45=$A$1,Centralizator!O45,"")</f>
        <v/>
      </c>
      <c r="Q45" s="94" t="str">
        <f>IF(Centralizator!$U45=$A$1,Centralizator!P45,"")</f>
        <v/>
      </c>
      <c r="R45" s="94" t="str">
        <f>IF(Centralizator!$U45=$A$1,Centralizator!Q45,"")</f>
        <v/>
      </c>
      <c r="S45" s="94" t="str">
        <f>IF(Centralizator!$U45=$A$1,Centralizator!R45,"")</f>
        <v/>
      </c>
      <c r="T45" s="94" t="str">
        <f>IF(Centralizator!$U45=$A$1,Centralizator!S45,"")</f>
        <v/>
      </c>
      <c r="U45" s="94" t="str">
        <f>IF(Centralizator!$U45=$A$1,Centralizator!T45,"")</f>
        <v/>
      </c>
      <c r="V45" s="94" t="str">
        <f>IF(Centralizator!$U45=$A$1,Centralizator!U45,"")</f>
        <v/>
      </c>
      <c r="W45" s="94" t="str">
        <f>IF(Centralizator!$U45=$A$1,Centralizator!V45,"")</f>
        <v/>
      </c>
      <c r="X45" s="94" t="str">
        <f>IF(Centralizator!$U45=$A$1,Centralizator!W45,"")</f>
        <v/>
      </c>
      <c r="Y45" s="94" t="str">
        <f>IF(Centralizator!$U45=$A$1,Centralizator!X45,"")</f>
        <v/>
      </c>
      <c r="Z45" s="94" t="str">
        <f>IF(Centralizator!$U45=$A$1,Centralizator!Y45,"")</f>
        <v/>
      </c>
      <c r="AA45" s="94" t="str">
        <f>IF(Centralizator!$U45=$A$1,Centralizator!Z45,"")</f>
        <v/>
      </c>
      <c r="AB45" s="94" t="str">
        <f>IF(Centralizator!$U45=$A$1,Centralizator!AA45,"")</f>
        <v/>
      </c>
      <c r="AC45" s="94" t="str">
        <f>IF(Centralizator!$U45=$A$1,Centralizator!AB45,"")</f>
        <v/>
      </c>
    </row>
    <row r="46" spans="1:29" hidden="1" x14ac:dyDescent="0.2">
      <c r="A46" s="93" t="str">
        <f t="shared" si="0"/>
        <v/>
      </c>
      <c r="B46" s="93">
        <f t="shared" si="1"/>
        <v>8</v>
      </c>
      <c r="C46" s="93">
        <v>38</v>
      </c>
      <c r="D46" s="93" t="str">
        <f>IF(Centralizator!$U46=$A$1,Centralizator!A46,"")</f>
        <v/>
      </c>
      <c r="E46" s="93" t="str">
        <f>IF(Centralizator!$U46=$A$1,Centralizator!B46,"")</f>
        <v/>
      </c>
      <c r="F46" s="93" t="str">
        <f>IF(Centralizator!$U46=$A$1,Centralizator!C46,"")</f>
        <v/>
      </c>
      <c r="G46" s="100" t="str">
        <f>IF(Centralizator!$U46=$A$1,Centralizator!D46,"")</f>
        <v/>
      </c>
      <c r="H46" s="100" t="str">
        <f>IF(Centralizator!$U46=$A$1,Centralizator!E46,"")</f>
        <v/>
      </c>
      <c r="I46" s="100" t="str">
        <f>IF(Centralizator!$U46=$A$1,Centralizator!F46,"")</f>
        <v/>
      </c>
      <c r="J46" s="100" t="str">
        <f>IF(Centralizator!$U46=$A$1,Centralizator!G46,"")</f>
        <v/>
      </c>
      <c r="K46" s="100" t="str">
        <f>IF(Centralizator!$U46=$A$1,Centralizator!H46,"")</f>
        <v/>
      </c>
      <c r="L46" s="100" t="str">
        <f>IF(Centralizator!$U46=$A$1,Centralizator!J46,"")</f>
        <v/>
      </c>
      <c r="M46" s="100" t="str">
        <f>IF(Centralizator!$U46=$A$1,Centralizator!K46,"")</f>
        <v/>
      </c>
      <c r="N46" s="100" t="str">
        <f>IF(Centralizator!$U46=$A$1,Centralizator!L46,"")</f>
        <v/>
      </c>
      <c r="O46" s="94" t="str">
        <f>IF(Centralizator!$U46=$A$1,Centralizator!N46,"")</f>
        <v/>
      </c>
      <c r="P46" s="94" t="str">
        <f>IF(Centralizator!$U46=$A$1,Centralizator!O46,"")</f>
        <v/>
      </c>
      <c r="Q46" s="94" t="str">
        <f>IF(Centralizator!$U46=$A$1,Centralizator!P46,"")</f>
        <v/>
      </c>
      <c r="R46" s="94" t="str">
        <f>IF(Centralizator!$U46=$A$1,Centralizator!Q46,"")</f>
        <v/>
      </c>
      <c r="S46" s="94" t="str">
        <f>IF(Centralizator!$U46=$A$1,Centralizator!R46,"")</f>
        <v/>
      </c>
      <c r="T46" s="94" t="str">
        <f>IF(Centralizator!$U46=$A$1,Centralizator!S46,"")</f>
        <v/>
      </c>
      <c r="U46" s="94" t="str">
        <f>IF(Centralizator!$U46=$A$1,Centralizator!T46,"")</f>
        <v/>
      </c>
      <c r="V46" s="94" t="str">
        <f>IF(Centralizator!$U46=$A$1,Centralizator!U46,"")</f>
        <v/>
      </c>
      <c r="W46" s="94" t="str">
        <f>IF(Centralizator!$U46=$A$1,Centralizator!V46,"")</f>
        <v/>
      </c>
      <c r="X46" s="94" t="str">
        <f>IF(Centralizator!$U46=$A$1,Centralizator!W46,"")</f>
        <v/>
      </c>
      <c r="Y46" s="94" t="str">
        <f>IF(Centralizator!$U46=$A$1,Centralizator!X46,"")</f>
        <v/>
      </c>
      <c r="Z46" s="94" t="str">
        <f>IF(Centralizator!$U46=$A$1,Centralizator!Y46,"")</f>
        <v/>
      </c>
      <c r="AA46" s="94" t="str">
        <f>IF(Centralizator!$U46=$A$1,Centralizator!Z46,"")</f>
        <v/>
      </c>
      <c r="AB46" s="94" t="str">
        <f>IF(Centralizator!$U46=$A$1,Centralizator!AA46,"")</f>
        <v/>
      </c>
      <c r="AC46" s="94" t="str">
        <f>IF(Centralizator!$U46=$A$1,Centralizator!AB46,"")</f>
        <v/>
      </c>
    </row>
    <row r="47" spans="1:29" hidden="1" x14ac:dyDescent="0.2">
      <c r="A47" s="93" t="str">
        <f t="shared" si="0"/>
        <v/>
      </c>
      <c r="B47" s="93">
        <f t="shared" si="1"/>
        <v>8</v>
      </c>
      <c r="C47" s="93">
        <v>39</v>
      </c>
      <c r="D47" s="93" t="str">
        <f>IF(Centralizator!$U47=$A$1,Centralizator!A47,"")</f>
        <v/>
      </c>
      <c r="E47" s="93" t="str">
        <f>IF(Centralizator!$U47=$A$1,Centralizator!B47,"")</f>
        <v/>
      </c>
      <c r="F47" s="93" t="str">
        <f>IF(Centralizator!$U47=$A$1,Centralizator!C47,"")</f>
        <v/>
      </c>
      <c r="G47" s="100" t="str">
        <f>IF(Centralizator!$U47=$A$1,Centralizator!D47,"")</f>
        <v/>
      </c>
      <c r="H47" s="100" t="str">
        <f>IF(Centralizator!$U47=$A$1,Centralizator!E47,"")</f>
        <v/>
      </c>
      <c r="I47" s="100" t="str">
        <f>IF(Centralizator!$U47=$A$1,Centralizator!F47,"")</f>
        <v/>
      </c>
      <c r="J47" s="100" t="str">
        <f>IF(Centralizator!$U47=$A$1,Centralizator!G47,"")</f>
        <v/>
      </c>
      <c r="K47" s="100" t="str">
        <f>IF(Centralizator!$U47=$A$1,Centralizator!H47,"")</f>
        <v/>
      </c>
      <c r="L47" s="100" t="str">
        <f>IF(Centralizator!$U47=$A$1,Centralizator!J47,"")</f>
        <v/>
      </c>
      <c r="M47" s="100" t="str">
        <f>IF(Centralizator!$U47=$A$1,Centralizator!K47,"")</f>
        <v/>
      </c>
      <c r="N47" s="100" t="str">
        <f>IF(Centralizator!$U47=$A$1,Centralizator!L47,"")</f>
        <v/>
      </c>
      <c r="O47" s="94" t="str">
        <f>IF(Centralizator!$U47=$A$1,Centralizator!N47,"")</f>
        <v/>
      </c>
      <c r="P47" s="94" t="str">
        <f>IF(Centralizator!$U47=$A$1,Centralizator!O47,"")</f>
        <v/>
      </c>
      <c r="Q47" s="94" t="str">
        <f>IF(Centralizator!$U47=$A$1,Centralizator!P47,"")</f>
        <v/>
      </c>
      <c r="R47" s="94" t="str">
        <f>IF(Centralizator!$U47=$A$1,Centralizator!Q47,"")</f>
        <v/>
      </c>
      <c r="S47" s="94" t="str">
        <f>IF(Centralizator!$U47=$A$1,Centralizator!R47,"")</f>
        <v/>
      </c>
      <c r="T47" s="94" t="str">
        <f>IF(Centralizator!$U47=$A$1,Centralizator!S47,"")</f>
        <v/>
      </c>
      <c r="U47" s="94" t="str">
        <f>IF(Centralizator!$U47=$A$1,Centralizator!T47,"")</f>
        <v/>
      </c>
      <c r="V47" s="94" t="str">
        <f>IF(Centralizator!$U47=$A$1,Centralizator!U47,"")</f>
        <v/>
      </c>
      <c r="W47" s="94" t="str">
        <f>IF(Centralizator!$U47=$A$1,Centralizator!V47,"")</f>
        <v/>
      </c>
      <c r="X47" s="94" t="str">
        <f>IF(Centralizator!$U47=$A$1,Centralizator!W47,"")</f>
        <v/>
      </c>
      <c r="Y47" s="94" t="str">
        <f>IF(Centralizator!$U47=$A$1,Centralizator!X47,"")</f>
        <v/>
      </c>
      <c r="Z47" s="94" t="str">
        <f>IF(Centralizator!$U47=$A$1,Centralizator!Y47,"")</f>
        <v/>
      </c>
      <c r="AA47" s="94" t="str">
        <f>IF(Centralizator!$U47=$A$1,Centralizator!Z47,"")</f>
        <v/>
      </c>
      <c r="AB47" s="94" t="str">
        <f>IF(Centralizator!$U47=$A$1,Centralizator!AA47,"")</f>
        <v/>
      </c>
      <c r="AC47" s="94" t="str">
        <f>IF(Centralizator!$U47=$A$1,Centralizator!AB47,"")</f>
        <v/>
      </c>
    </row>
    <row r="48" spans="1:29" hidden="1" x14ac:dyDescent="0.2">
      <c r="A48" s="93" t="str">
        <f t="shared" si="0"/>
        <v/>
      </c>
      <c r="B48" s="93">
        <f t="shared" si="1"/>
        <v>8</v>
      </c>
      <c r="C48" s="93">
        <v>40</v>
      </c>
      <c r="D48" s="93" t="str">
        <f>IF(Centralizator!$U48=$A$1,Centralizator!A48,"")</f>
        <v/>
      </c>
      <c r="E48" s="93" t="str">
        <f>IF(Centralizator!$U48=$A$1,Centralizator!B48,"")</f>
        <v/>
      </c>
      <c r="F48" s="93" t="str">
        <f>IF(Centralizator!$U48=$A$1,Centralizator!C48,"")</f>
        <v/>
      </c>
      <c r="G48" s="100" t="str">
        <f>IF(Centralizator!$U48=$A$1,Centralizator!D48,"")</f>
        <v/>
      </c>
      <c r="H48" s="100" t="str">
        <f>IF(Centralizator!$U48=$A$1,Centralizator!E48,"")</f>
        <v/>
      </c>
      <c r="I48" s="100" t="str">
        <f>IF(Centralizator!$U48=$A$1,Centralizator!F48,"")</f>
        <v/>
      </c>
      <c r="J48" s="100" t="str">
        <f>IF(Centralizator!$U48=$A$1,Centralizator!G48,"")</f>
        <v/>
      </c>
      <c r="K48" s="100" t="str">
        <f>IF(Centralizator!$U48=$A$1,Centralizator!H48,"")</f>
        <v/>
      </c>
      <c r="L48" s="100" t="str">
        <f>IF(Centralizator!$U48=$A$1,Centralizator!J48,"")</f>
        <v/>
      </c>
      <c r="M48" s="100" t="str">
        <f>IF(Centralizator!$U48=$A$1,Centralizator!K48,"")</f>
        <v/>
      </c>
      <c r="N48" s="100" t="str">
        <f>IF(Centralizator!$U48=$A$1,Centralizator!L48,"")</f>
        <v/>
      </c>
      <c r="O48" s="94" t="str">
        <f>IF(Centralizator!$U48=$A$1,Centralizator!N48,"")</f>
        <v/>
      </c>
      <c r="P48" s="94" t="str">
        <f>IF(Centralizator!$U48=$A$1,Centralizator!O48,"")</f>
        <v/>
      </c>
      <c r="Q48" s="94" t="str">
        <f>IF(Centralizator!$U48=$A$1,Centralizator!P48,"")</f>
        <v/>
      </c>
      <c r="R48" s="94" t="str">
        <f>IF(Centralizator!$U48=$A$1,Centralizator!Q48,"")</f>
        <v/>
      </c>
      <c r="S48" s="94" t="str">
        <f>IF(Centralizator!$U48=$A$1,Centralizator!R48,"")</f>
        <v/>
      </c>
      <c r="T48" s="94" t="str">
        <f>IF(Centralizator!$U48=$A$1,Centralizator!S48,"")</f>
        <v/>
      </c>
      <c r="U48" s="94" t="str">
        <f>IF(Centralizator!$U48=$A$1,Centralizator!T48,"")</f>
        <v/>
      </c>
      <c r="V48" s="94" t="str">
        <f>IF(Centralizator!$U48=$A$1,Centralizator!U48,"")</f>
        <v/>
      </c>
      <c r="W48" s="94" t="str">
        <f>IF(Centralizator!$U48=$A$1,Centralizator!V48,"")</f>
        <v/>
      </c>
      <c r="X48" s="94" t="str">
        <f>IF(Centralizator!$U48=$A$1,Centralizator!W48,"")</f>
        <v/>
      </c>
      <c r="Y48" s="94" t="str">
        <f>IF(Centralizator!$U48=$A$1,Centralizator!X48,"")</f>
        <v/>
      </c>
      <c r="Z48" s="94" t="str">
        <f>IF(Centralizator!$U48=$A$1,Centralizator!Y48,"")</f>
        <v/>
      </c>
      <c r="AA48" s="94" t="str">
        <f>IF(Centralizator!$U48=$A$1,Centralizator!Z48,"")</f>
        <v/>
      </c>
      <c r="AB48" s="94" t="str">
        <f>IF(Centralizator!$U48=$A$1,Centralizator!AA48,"")</f>
        <v/>
      </c>
      <c r="AC48" s="94" t="str">
        <f>IF(Centralizator!$U48=$A$1,Centralizator!AB48,"")</f>
        <v/>
      </c>
    </row>
    <row r="49" spans="1:29" hidden="1" x14ac:dyDescent="0.2">
      <c r="A49" s="93" t="str">
        <f t="shared" si="0"/>
        <v/>
      </c>
      <c r="B49" s="93">
        <f t="shared" si="1"/>
        <v>8</v>
      </c>
      <c r="C49" s="93">
        <v>41</v>
      </c>
      <c r="D49" s="93" t="str">
        <f>IF(Centralizator!$U49=$A$1,Centralizator!A49,"")</f>
        <v/>
      </c>
      <c r="E49" s="93" t="str">
        <f>IF(Centralizator!$U49=$A$1,Centralizator!B49,"")</f>
        <v/>
      </c>
      <c r="F49" s="93" t="str">
        <f>IF(Centralizator!$U49=$A$1,Centralizator!C49,"")</f>
        <v/>
      </c>
      <c r="G49" s="100" t="str">
        <f>IF(Centralizator!$U49=$A$1,Centralizator!D49,"")</f>
        <v/>
      </c>
      <c r="H49" s="100" t="str">
        <f>IF(Centralizator!$U49=$A$1,Centralizator!E49,"")</f>
        <v/>
      </c>
      <c r="I49" s="100" t="str">
        <f>IF(Centralizator!$U49=$A$1,Centralizator!F49,"")</f>
        <v/>
      </c>
      <c r="J49" s="100" t="str">
        <f>IF(Centralizator!$U49=$A$1,Centralizator!G49,"")</f>
        <v/>
      </c>
      <c r="K49" s="100" t="str">
        <f>IF(Centralizator!$U49=$A$1,Centralizator!H49,"")</f>
        <v/>
      </c>
      <c r="L49" s="100" t="str">
        <f>IF(Centralizator!$U49=$A$1,Centralizator!J49,"")</f>
        <v/>
      </c>
      <c r="M49" s="100" t="str">
        <f>IF(Centralizator!$U49=$A$1,Centralizator!K49,"")</f>
        <v/>
      </c>
      <c r="N49" s="100" t="str">
        <f>IF(Centralizator!$U49=$A$1,Centralizator!L49,"")</f>
        <v/>
      </c>
      <c r="O49" s="94" t="str">
        <f>IF(Centralizator!$U49=$A$1,Centralizator!N49,"")</f>
        <v/>
      </c>
      <c r="P49" s="94" t="str">
        <f>IF(Centralizator!$U49=$A$1,Centralizator!O49,"")</f>
        <v/>
      </c>
      <c r="Q49" s="94" t="str">
        <f>IF(Centralizator!$U49=$A$1,Centralizator!P49,"")</f>
        <v/>
      </c>
      <c r="R49" s="94" t="str">
        <f>IF(Centralizator!$U49=$A$1,Centralizator!Q49,"")</f>
        <v/>
      </c>
      <c r="S49" s="94" t="str">
        <f>IF(Centralizator!$U49=$A$1,Centralizator!R49,"")</f>
        <v/>
      </c>
      <c r="T49" s="94" t="str">
        <f>IF(Centralizator!$U49=$A$1,Centralizator!S49,"")</f>
        <v/>
      </c>
      <c r="U49" s="94" t="str">
        <f>IF(Centralizator!$U49=$A$1,Centralizator!T49,"")</f>
        <v/>
      </c>
      <c r="V49" s="94" t="str">
        <f>IF(Centralizator!$U49=$A$1,Centralizator!U49,"")</f>
        <v/>
      </c>
      <c r="W49" s="94" t="str">
        <f>IF(Centralizator!$U49=$A$1,Centralizator!V49,"")</f>
        <v/>
      </c>
      <c r="X49" s="94" t="str">
        <f>IF(Centralizator!$U49=$A$1,Centralizator!W49,"")</f>
        <v/>
      </c>
      <c r="Y49" s="94" t="str">
        <f>IF(Centralizator!$U49=$A$1,Centralizator!X49,"")</f>
        <v/>
      </c>
      <c r="Z49" s="94" t="str">
        <f>IF(Centralizator!$U49=$A$1,Centralizator!Y49,"")</f>
        <v/>
      </c>
      <c r="AA49" s="94" t="str">
        <f>IF(Centralizator!$U49=$A$1,Centralizator!Z49,"")</f>
        <v/>
      </c>
      <c r="AB49" s="94" t="str">
        <f>IF(Centralizator!$U49=$A$1,Centralizator!AA49,"")</f>
        <v/>
      </c>
      <c r="AC49" s="94" t="str">
        <f>IF(Centralizator!$U49=$A$1,Centralizator!AB49,"")</f>
        <v/>
      </c>
    </row>
    <row r="50" spans="1:29" hidden="1" x14ac:dyDescent="0.2">
      <c r="A50" s="93" t="str">
        <f t="shared" si="0"/>
        <v/>
      </c>
      <c r="B50" s="93">
        <f t="shared" si="1"/>
        <v>8</v>
      </c>
      <c r="C50" s="93">
        <v>42</v>
      </c>
      <c r="D50" s="93" t="str">
        <f>IF(Centralizator!$U50=$A$1,Centralizator!A50,"")</f>
        <v/>
      </c>
      <c r="E50" s="93" t="str">
        <f>IF(Centralizator!$U50=$A$1,Centralizator!B50,"")</f>
        <v/>
      </c>
      <c r="F50" s="93" t="str">
        <f>IF(Centralizator!$U50=$A$1,Centralizator!C50,"")</f>
        <v/>
      </c>
      <c r="G50" s="100" t="str">
        <f>IF(Centralizator!$U50=$A$1,Centralizator!D50,"")</f>
        <v/>
      </c>
      <c r="H50" s="100" t="str">
        <f>IF(Centralizator!$U50=$A$1,Centralizator!E50,"")</f>
        <v/>
      </c>
      <c r="I50" s="100" t="str">
        <f>IF(Centralizator!$U50=$A$1,Centralizator!F50,"")</f>
        <v/>
      </c>
      <c r="J50" s="100" t="str">
        <f>IF(Centralizator!$U50=$A$1,Centralizator!G50,"")</f>
        <v/>
      </c>
      <c r="K50" s="100" t="str">
        <f>IF(Centralizator!$U50=$A$1,Centralizator!H50,"")</f>
        <v/>
      </c>
      <c r="L50" s="100" t="str">
        <f>IF(Centralizator!$U50=$A$1,Centralizator!J50,"")</f>
        <v/>
      </c>
      <c r="M50" s="100" t="str">
        <f>IF(Centralizator!$U50=$A$1,Centralizator!K50,"")</f>
        <v/>
      </c>
      <c r="N50" s="100" t="str">
        <f>IF(Centralizator!$U50=$A$1,Centralizator!L50,"")</f>
        <v/>
      </c>
      <c r="O50" s="94" t="str">
        <f>IF(Centralizator!$U50=$A$1,Centralizator!N50,"")</f>
        <v/>
      </c>
      <c r="P50" s="94" t="str">
        <f>IF(Centralizator!$U50=$A$1,Centralizator!O50,"")</f>
        <v/>
      </c>
      <c r="Q50" s="94" t="str">
        <f>IF(Centralizator!$U50=$A$1,Centralizator!P50,"")</f>
        <v/>
      </c>
      <c r="R50" s="94" t="str">
        <f>IF(Centralizator!$U50=$A$1,Centralizator!Q50,"")</f>
        <v/>
      </c>
      <c r="S50" s="94" t="str">
        <f>IF(Centralizator!$U50=$A$1,Centralizator!R50,"")</f>
        <v/>
      </c>
      <c r="T50" s="94" t="str">
        <f>IF(Centralizator!$U50=$A$1,Centralizator!S50,"")</f>
        <v/>
      </c>
      <c r="U50" s="94" t="str">
        <f>IF(Centralizator!$U50=$A$1,Centralizator!T50,"")</f>
        <v/>
      </c>
      <c r="V50" s="94" t="str">
        <f>IF(Centralizator!$U50=$A$1,Centralizator!U50,"")</f>
        <v/>
      </c>
      <c r="W50" s="94" t="str">
        <f>IF(Centralizator!$U50=$A$1,Centralizator!V50,"")</f>
        <v/>
      </c>
      <c r="X50" s="94" t="str">
        <f>IF(Centralizator!$U50=$A$1,Centralizator!W50,"")</f>
        <v/>
      </c>
      <c r="Y50" s="94" t="str">
        <f>IF(Centralizator!$U50=$A$1,Centralizator!X50,"")</f>
        <v/>
      </c>
      <c r="Z50" s="94" t="str">
        <f>IF(Centralizator!$U50=$A$1,Centralizator!Y50,"")</f>
        <v/>
      </c>
      <c r="AA50" s="94" t="str">
        <f>IF(Centralizator!$U50=$A$1,Centralizator!Z50,"")</f>
        <v/>
      </c>
      <c r="AB50" s="94" t="str">
        <f>IF(Centralizator!$U50=$A$1,Centralizator!AA50,"")</f>
        <v/>
      </c>
      <c r="AC50" s="94" t="str">
        <f>IF(Centralizator!$U50=$A$1,Centralizator!AB50,"")</f>
        <v/>
      </c>
    </row>
    <row r="51" spans="1:29" hidden="1" x14ac:dyDescent="0.2">
      <c r="A51" s="93" t="str">
        <f t="shared" si="0"/>
        <v/>
      </c>
      <c r="B51" s="93">
        <f t="shared" si="1"/>
        <v>8</v>
      </c>
      <c r="C51" s="93">
        <v>43</v>
      </c>
      <c r="D51" s="93" t="str">
        <f>IF(Centralizator!$U51=$A$1,Centralizator!A51,"")</f>
        <v/>
      </c>
      <c r="E51" s="93" t="str">
        <f>IF(Centralizator!$U51=$A$1,Centralizator!B51,"")</f>
        <v/>
      </c>
      <c r="F51" s="93" t="str">
        <f>IF(Centralizator!$U51=$A$1,Centralizator!C51,"")</f>
        <v/>
      </c>
      <c r="G51" s="100" t="str">
        <f>IF(Centralizator!$U51=$A$1,Centralizator!D51,"")</f>
        <v/>
      </c>
      <c r="H51" s="100" t="str">
        <f>IF(Centralizator!$U51=$A$1,Centralizator!E51,"")</f>
        <v/>
      </c>
      <c r="I51" s="100" t="str">
        <f>IF(Centralizator!$U51=$A$1,Centralizator!F51,"")</f>
        <v/>
      </c>
      <c r="J51" s="100" t="str">
        <f>IF(Centralizator!$U51=$A$1,Centralizator!G51,"")</f>
        <v/>
      </c>
      <c r="K51" s="100" t="str">
        <f>IF(Centralizator!$U51=$A$1,Centralizator!H51,"")</f>
        <v/>
      </c>
      <c r="L51" s="100" t="str">
        <f>IF(Centralizator!$U51=$A$1,Centralizator!J51,"")</f>
        <v/>
      </c>
      <c r="M51" s="100" t="str">
        <f>IF(Centralizator!$U51=$A$1,Centralizator!K51,"")</f>
        <v/>
      </c>
      <c r="N51" s="100" t="str">
        <f>IF(Centralizator!$U51=$A$1,Centralizator!L51,"")</f>
        <v/>
      </c>
      <c r="O51" s="94" t="str">
        <f>IF(Centralizator!$U51=$A$1,Centralizator!N51,"")</f>
        <v/>
      </c>
      <c r="P51" s="94" t="str">
        <f>IF(Centralizator!$U51=$A$1,Centralizator!O51,"")</f>
        <v/>
      </c>
      <c r="Q51" s="94" t="str">
        <f>IF(Centralizator!$U51=$A$1,Centralizator!P51,"")</f>
        <v/>
      </c>
      <c r="R51" s="94" t="str">
        <f>IF(Centralizator!$U51=$A$1,Centralizator!Q51,"")</f>
        <v/>
      </c>
      <c r="S51" s="94" t="str">
        <f>IF(Centralizator!$U51=$A$1,Centralizator!R51,"")</f>
        <v/>
      </c>
      <c r="T51" s="94" t="str">
        <f>IF(Centralizator!$U51=$A$1,Centralizator!S51,"")</f>
        <v/>
      </c>
      <c r="U51" s="94" t="str">
        <f>IF(Centralizator!$U51=$A$1,Centralizator!T51,"")</f>
        <v/>
      </c>
      <c r="V51" s="94" t="str">
        <f>IF(Centralizator!$U51=$A$1,Centralizator!U51,"")</f>
        <v/>
      </c>
      <c r="W51" s="94" t="str">
        <f>IF(Centralizator!$U51=$A$1,Centralizator!V51,"")</f>
        <v/>
      </c>
      <c r="X51" s="94" t="str">
        <f>IF(Centralizator!$U51=$A$1,Centralizator!W51,"")</f>
        <v/>
      </c>
      <c r="Y51" s="94" t="str">
        <f>IF(Centralizator!$U51=$A$1,Centralizator!X51,"")</f>
        <v/>
      </c>
      <c r="Z51" s="94" t="str">
        <f>IF(Centralizator!$U51=$A$1,Centralizator!Y51,"")</f>
        <v/>
      </c>
      <c r="AA51" s="94" t="str">
        <f>IF(Centralizator!$U51=$A$1,Centralizator!Z51,"")</f>
        <v/>
      </c>
      <c r="AB51" s="94" t="str">
        <f>IF(Centralizator!$U51=$A$1,Centralizator!AA51,"")</f>
        <v/>
      </c>
      <c r="AC51" s="94" t="str">
        <f>IF(Centralizator!$U51=$A$1,Centralizator!AB51,"")</f>
        <v/>
      </c>
    </row>
    <row r="52" spans="1:29" hidden="1" x14ac:dyDescent="0.2">
      <c r="A52" s="93" t="str">
        <f t="shared" si="0"/>
        <v/>
      </c>
      <c r="B52" s="93">
        <f t="shared" si="1"/>
        <v>8</v>
      </c>
      <c r="C52" s="93">
        <v>44</v>
      </c>
      <c r="D52" s="93" t="str">
        <f>IF(Centralizator!$U52=$A$1,Centralizator!A52,"")</f>
        <v/>
      </c>
      <c r="E52" s="93" t="str">
        <f>IF(Centralizator!$U52=$A$1,Centralizator!B52,"")</f>
        <v/>
      </c>
      <c r="F52" s="93" t="str">
        <f>IF(Centralizator!$U52=$A$1,Centralizator!C52,"")</f>
        <v/>
      </c>
      <c r="G52" s="100" t="str">
        <f>IF(Centralizator!$U52=$A$1,Centralizator!D52,"")</f>
        <v/>
      </c>
      <c r="H52" s="100" t="str">
        <f>IF(Centralizator!$U52=$A$1,Centralizator!E52,"")</f>
        <v/>
      </c>
      <c r="I52" s="100" t="str">
        <f>IF(Centralizator!$U52=$A$1,Centralizator!F52,"")</f>
        <v/>
      </c>
      <c r="J52" s="100" t="str">
        <f>IF(Centralizator!$U52=$A$1,Centralizator!G52,"")</f>
        <v/>
      </c>
      <c r="K52" s="100" t="str">
        <f>IF(Centralizator!$U52=$A$1,Centralizator!H52,"")</f>
        <v/>
      </c>
      <c r="L52" s="100" t="str">
        <f>IF(Centralizator!$U52=$A$1,Centralizator!J52,"")</f>
        <v/>
      </c>
      <c r="M52" s="100" t="str">
        <f>IF(Centralizator!$U52=$A$1,Centralizator!K52,"")</f>
        <v/>
      </c>
      <c r="N52" s="100" t="str">
        <f>IF(Centralizator!$U52=$A$1,Centralizator!L52,"")</f>
        <v/>
      </c>
      <c r="O52" s="94" t="str">
        <f>IF(Centralizator!$U52=$A$1,Centralizator!N52,"")</f>
        <v/>
      </c>
      <c r="P52" s="94" t="str">
        <f>IF(Centralizator!$U52=$A$1,Centralizator!O52,"")</f>
        <v/>
      </c>
      <c r="Q52" s="94" t="str">
        <f>IF(Centralizator!$U52=$A$1,Centralizator!P52,"")</f>
        <v/>
      </c>
      <c r="R52" s="94" t="str">
        <f>IF(Centralizator!$U52=$A$1,Centralizator!Q52,"")</f>
        <v/>
      </c>
      <c r="S52" s="94" t="str">
        <f>IF(Centralizator!$U52=$A$1,Centralizator!R52,"")</f>
        <v/>
      </c>
      <c r="T52" s="94" t="str">
        <f>IF(Centralizator!$U52=$A$1,Centralizator!S52,"")</f>
        <v/>
      </c>
      <c r="U52" s="94" t="str">
        <f>IF(Centralizator!$U52=$A$1,Centralizator!T52,"")</f>
        <v/>
      </c>
      <c r="V52" s="94" t="str">
        <f>IF(Centralizator!$U52=$A$1,Centralizator!U52,"")</f>
        <v/>
      </c>
      <c r="W52" s="94" t="str">
        <f>IF(Centralizator!$U52=$A$1,Centralizator!V52,"")</f>
        <v/>
      </c>
      <c r="X52" s="94" t="str">
        <f>IF(Centralizator!$U52=$A$1,Centralizator!W52,"")</f>
        <v/>
      </c>
      <c r="Y52" s="94" t="str">
        <f>IF(Centralizator!$U52=$A$1,Centralizator!X52,"")</f>
        <v/>
      </c>
      <c r="Z52" s="94" t="str">
        <f>IF(Centralizator!$U52=$A$1,Centralizator!Y52,"")</f>
        <v/>
      </c>
      <c r="AA52" s="94" t="str">
        <f>IF(Centralizator!$U52=$A$1,Centralizator!Z52,"")</f>
        <v/>
      </c>
      <c r="AB52" s="94" t="str">
        <f>IF(Centralizator!$U52=$A$1,Centralizator!AA52,"")</f>
        <v/>
      </c>
      <c r="AC52" s="94" t="str">
        <f>IF(Centralizator!$U52=$A$1,Centralizator!AB52,"")</f>
        <v/>
      </c>
    </row>
    <row r="53" spans="1:29" hidden="1" x14ac:dyDescent="0.2">
      <c r="A53" s="93" t="str">
        <f t="shared" si="0"/>
        <v/>
      </c>
      <c r="B53" s="93">
        <f t="shared" si="1"/>
        <v>8</v>
      </c>
      <c r="C53" s="93">
        <v>45</v>
      </c>
      <c r="D53" s="93" t="str">
        <f>IF(Centralizator!$U53=$A$1,Centralizator!A53,"")</f>
        <v/>
      </c>
      <c r="E53" s="93" t="str">
        <f>IF(Centralizator!$U53=$A$1,Centralizator!B53,"")</f>
        <v/>
      </c>
      <c r="F53" s="93" t="str">
        <f>IF(Centralizator!$U53=$A$1,Centralizator!C53,"")</f>
        <v/>
      </c>
      <c r="G53" s="100" t="str">
        <f>IF(Centralizator!$U53=$A$1,Centralizator!D53,"")</f>
        <v/>
      </c>
      <c r="H53" s="100" t="str">
        <f>IF(Centralizator!$U53=$A$1,Centralizator!E53,"")</f>
        <v/>
      </c>
      <c r="I53" s="100" t="str">
        <f>IF(Centralizator!$U53=$A$1,Centralizator!F53,"")</f>
        <v/>
      </c>
      <c r="J53" s="100" t="str">
        <f>IF(Centralizator!$U53=$A$1,Centralizator!G53,"")</f>
        <v/>
      </c>
      <c r="K53" s="100" t="str">
        <f>IF(Centralizator!$U53=$A$1,Centralizator!H53,"")</f>
        <v/>
      </c>
      <c r="L53" s="100" t="str">
        <f>IF(Centralizator!$U53=$A$1,Centralizator!J53,"")</f>
        <v/>
      </c>
      <c r="M53" s="100" t="str">
        <f>IF(Centralizator!$U53=$A$1,Centralizator!K53,"")</f>
        <v/>
      </c>
      <c r="N53" s="100" t="str">
        <f>IF(Centralizator!$U53=$A$1,Centralizator!L53,"")</f>
        <v/>
      </c>
      <c r="O53" s="94" t="str">
        <f>IF(Centralizator!$U53=$A$1,Centralizator!N53,"")</f>
        <v/>
      </c>
      <c r="P53" s="94" t="str">
        <f>IF(Centralizator!$U53=$A$1,Centralizator!O53,"")</f>
        <v/>
      </c>
      <c r="Q53" s="94" t="str">
        <f>IF(Centralizator!$U53=$A$1,Centralizator!P53,"")</f>
        <v/>
      </c>
      <c r="R53" s="94" t="str">
        <f>IF(Centralizator!$U53=$A$1,Centralizator!Q53,"")</f>
        <v/>
      </c>
      <c r="S53" s="94" t="str">
        <f>IF(Centralizator!$U53=$A$1,Centralizator!R53,"")</f>
        <v/>
      </c>
      <c r="T53" s="94" t="str">
        <f>IF(Centralizator!$U53=$A$1,Centralizator!S53,"")</f>
        <v/>
      </c>
      <c r="U53" s="94" t="str">
        <f>IF(Centralizator!$U53=$A$1,Centralizator!T53,"")</f>
        <v/>
      </c>
      <c r="V53" s="94" t="str">
        <f>IF(Centralizator!$U53=$A$1,Centralizator!U53,"")</f>
        <v/>
      </c>
      <c r="W53" s="94" t="str">
        <f>IF(Centralizator!$U53=$A$1,Centralizator!V53,"")</f>
        <v/>
      </c>
      <c r="X53" s="94" t="str">
        <f>IF(Centralizator!$U53=$A$1,Centralizator!W53,"")</f>
        <v/>
      </c>
      <c r="Y53" s="94" t="str">
        <f>IF(Centralizator!$U53=$A$1,Centralizator!X53,"")</f>
        <v/>
      </c>
      <c r="Z53" s="94" t="str">
        <f>IF(Centralizator!$U53=$A$1,Centralizator!Y53,"")</f>
        <v/>
      </c>
      <c r="AA53" s="94" t="str">
        <f>IF(Centralizator!$U53=$A$1,Centralizator!Z53,"")</f>
        <v/>
      </c>
      <c r="AB53" s="94" t="str">
        <f>IF(Centralizator!$U53=$A$1,Centralizator!AA53,"")</f>
        <v/>
      </c>
      <c r="AC53" s="94" t="str">
        <f>IF(Centralizator!$U53=$A$1,Centralizator!AB53,"")</f>
        <v/>
      </c>
    </row>
    <row r="54" spans="1:29" hidden="1" x14ac:dyDescent="0.2">
      <c r="A54" s="93">
        <f t="shared" si="0"/>
        <v>9</v>
      </c>
      <c r="B54" s="93">
        <f t="shared" si="1"/>
        <v>9</v>
      </c>
      <c r="C54" s="93">
        <v>46</v>
      </c>
      <c r="D54" s="93">
        <f>IF(Centralizator!$U54=$A$1,Centralizator!A54,"")</f>
        <v>3</v>
      </c>
      <c r="E54" s="93">
        <f>IF(Centralizator!$U54=$A$1,Centralizator!B54,"")</f>
        <v>6</v>
      </c>
      <c r="F54" s="93" t="str">
        <f>IF(Centralizator!$U54=$A$1,Centralizator!C54,"")</f>
        <v>Marketing</v>
      </c>
      <c r="G54" s="100">
        <f>IF(Centralizator!$U54=$A$1,Centralizator!D54,"")</f>
        <v>0</v>
      </c>
      <c r="H54" s="100">
        <f>IF(Centralizator!$U54=$A$1,Centralizator!E54,"")</f>
        <v>0</v>
      </c>
      <c r="I54" s="100" t="str">
        <f>IF(Centralizator!$U54=$A$1,Centralizator!F54,"")</f>
        <v>S.L.</v>
      </c>
      <c r="J54" s="100" t="str">
        <f>IF(Centralizator!$U54=$A$1,Centralizator!G54,"")</f>
        <v>dr.ing.</v>
      </c>
      <c r="K54" s="100" t="str">
        <f>IF(Centralizator!$U54=$A$1,Centralizator!H54,"")</f>
        <v>MIHARTESCU Andreea</v>
      </c>
      <c r="L54" s="100" t="str">
        <f>IF(Centralizator!$U54=$A$1,Centralizator!J54,"")</f>
        <v>S.L.</v>
      </c>
      <c r="M54" s="100" t="str">
        <f>IF(Centralizator!$U54=$A$1,Centralizator!K54,"")</f>
        <v>dr.ing.</v>
      </c>
      <c r="N54" s="100" t="str">
        <f>IF(Centralizator!$U54=$A$1,Centralizator!L54,"")</f>
        <v>MIHARTESCU Andreea</v>
      </c>
      <c r="O54" s="94" t="str">
        <f>IF(Centralizator!$U54=$A$1,Centralizator!N54,"")</f>
        <v>D</v>
      </c>
      <c r="P54" s="94">
        <f>IF(Centralizator!$U54=$A$1,Centralizator!O54,"")</f>
        <v>2</v>
      </c>
      <c r="Q54" s="94">
        <f>IF(Centralizator!$U54=$A$1,Centralizator!P54,"")</f>
        <v>14</v>
      </c>
      <c r="R54" s="94">
        <f>IF(Centralizator!$U54=$A$1,Centralizator!Q54,"")</f>
        <v>14</v>
      </c>
      <c r="S54" s="94">
        <f>IF(Centralizator!$U54=$A$1,Centralizator!R54,"")</f>
        <v>0</v>
      </c>
      <c r="T54" s="94">
        <f>IF(Centralizator!$U54=$A$1,Centralizator!S54,"")</f>
        <v>0</v>
      </c>
      <c r="U54" s="94">
        <f>IF(Centralizator!$U54=$A$1,Centralizator!T54,"")</f>
        <v>28</v>
      </c>
      <c r="V54" s="94" t="str">
        <f>IF(Centralizator!$U54=$A$1,Centralizator!U54,"")</f>
        <v>DC</v>
      </c>
      <c r="W54" s="94">
        <f>IF(Centralizator!$U54=$A$1,Centralizator!V54,"")</f>
        <v>28</v>
      </c>
      <c r="X54" s="94">
        <f>IF(Centralizator!$U54=$A$1,Centralizator!W54,"")</f>
        <v>14</v>
      </c>
      <c r="Y54" s="94">
        <f>IF(Centralizator!$U54=$A$1,Centralizator!X54,"")</f>
        <v>14</v>
      </c>
      <c r="Z54" s="94">
        <f>IF(Centralizator!$U54=$A$1,Centralizator!Y54,"")</f>
        <v>2</v>
      </c>
      <c r="AA54" s="94">
        <f>IF(Centralizator!$U54=$A$1,Centralizator!Z54,"")</f>
        <v>1</v>
      </c>
      <c r="AB54" s="94">
        <f>IF(Centralizator!$U54=$A$1,Centralizator!AA54,"")</f>
        <v>1</v>
      </c>
      <c r="AC54" s="94" t="str">
        <f>IF(Centralizator!$U54=$A$1,Centralizator!AB54,"")</f>
        <v>Oblig.</v>
      </c>
    </row>
    <row r="55" spans="1:29" hidden="1" x14ac:dyDescent="0.2">
      <c r="A55" s="93" t="str">
        <f t="shared" si="0"/>
        <v/>
      </c>
      <c r="B55" s="93">
        <f t="shared" si="1"/>
        <v>9</v>
      </c>
      <c r="C55" s="93">
        <v>47</v>
      </c>
      <c r="D55" s="93" t="str">
        <f>IF(Centralizator!$U55=$A$1,Centralizator!A55,"")</f>
        <v/>
      </c>
      <c r="E55" s="93" t="str">
        <f>IF(Centralizator!$U55=$A$1,Centralizator!B55,"")</f>
        <v/>
      </c>
      <c r="F55" s="93" t="str">
        <f>IF(Centralizator!$U55=$A$1,Centralizator!C55,"")</f>
        <v/>
      </c>
      <c r="G55" s="100" t="str">
        <f>IF(Centralizator!$U55=$A$1,Centralizator!D55,"")</f>
        <v/>
      </c>
      <c r="H55" s="100" t="str">
        <f>IF(Centralizator!$U55=$A$1,Centralizator!E55,"")</f>
        <v/>
      </c>
      <c r="I55" s="100" t="str">
        <f>IF(Centralizator!$U55=$A$1,Centralizator!F55,"")</f>
        <v/>
      </c>
      <c r="J55" s="100" t="str">
        <f>IF(Centralizator!$U55=$A$1,Centralizator!G55,"")</f>
        <v/>
      </c>
      <c r="K55" s="100" t="str">
        <f>IF(Centralizator!$U55=$A$1,Centralizator!H55,"")</f>
        <v/>
      </c>
      <c r="L55" s="100" t="str">
        <f>IF(Centralizator!$U55=$A$1,Centralizator!J55,"")</f>
        <v/>
      </c>
      <c r="M55" s="100" t="str">
        <f>IF(Centralizator!$U55=$A$1,Centralizator!K55,"")</f>
        <v/>
      </c>
      <c r="N55" s="100" t="str">
        <f>IF(Centralizator!$U55=$A$1,Centralizator!L55,"")</f>
        <v/>
      </c>
      <c r="O55" s="94" t="str">
        <f>IF(Centralizator!$U55=$A$1,Centralizator!N55,"")</f>
        <v/>
      </c>
      <c r="P55" s="94" t="str">
        <f>IF(Centralizator!$U55=$A$1,Centralizator!O55,"")</f>
        <v/>
      </c>
      <c r="Q55" s="94" t="str">
        <f>IF(Centralizator!$U55=$A$1,Centralizator!P55,"")</f>
        <v/>
      </c>
      <c r="R55" s="94" t="str">
        <f>IF(Centralizator!$U55=$A$1,Centralizator!Q55,"")</f>
        <v/>
      </c>
      <c r="S55" s="94" t="str">
        <f>IF(Centralizator!$U55=$A$1,Centralizator!R55,"")</f>
        <v/>
      </c>
      <c r="T55" s="94" t="str">
        <f>IF(Centralizator!$U55=$A$1,Centralizator!S55,"")</f>
        <v/>
      </c>
      <c r="U55" s="94" t="str">
        <f>IF(Centralizator!$U55=$A$1,Centralizator!T55,"")</f>
        <v/>
      </c>
      <c r="V55" s="94" t="str">
        <f>IF(Centralizator!$U55=$A$1,Centralizator!U55,"")</f>
        <v/>
      </c>
      <c r="W55" s="94" t="str">
        <f>IF(Centralizator!$U55=$A$1,Centralizator!V55,"")</f>
        <v/>
      </c>
      <c r="X55" s="94" t="str">
        <f>IF(Centralizator!$U55=$A$1,Centralizator!W55,"")</f>
        <v/>
      </c>
      <c r="Y55" s="94" t="str">
        <f>IF(Centralizator!$U55=$A$1,Centralizator!X55,"")</f>
        <v/>
      </c>
      <c r="Z55" s="94" t="str">
        <f>IF(Centralizator!$U55=$A$1,Centralizator!Y55,"")</f>
        <v/>
      </c>
      <c r="AA55" s="94" t="str">
        <f>IF(Centralizator!$U55=$A$1,Centralizator!Z55,"")</f>
        <v/>
      </c>
      <c r="AB55" s="94" t="str">
        <f>IF(Centralizator!$U55=$A$1,Centralizator!AA55,"")</f>
        <v/>
      </c>
      <c r="AC55" s="94" t="str">
        <f>IF(Centralizator!$U55=$A$1,Centralizator!AB55,"")</f>
        <v/>
      </c>
    </row>
    <row r="56" spans="1:29" hidden="1" x14ac:dyDescent="0.2">
      <c r="A56" s="93" t="str">
        <f t="shared" si="0"/>
        <v/>
      </c>
      <c r="B56" s="93">
        <f t="shared" si="1"/>
        <v>9</v>
      </c>
      <c r="C56" s="93">
        <v>48</v>
      </c>
      <c r="D56" s="93" t="str">
        <f>IF(Centralizator!$U56=$A$1,Centralizator!A56,"")</f>
        <v/>
      </c>
      <c r="E56" s="93" t="str">
        <f>IF(Centralizator!$U56=$A$1,Centralizator!B56,"")</f>
        <v/>
      </c>
      <c r="F56" s="93" t="str">
        <f>IF(Centralizator!$U56=$A$1,Centralizator!C56,"")</f>
        <v/>
      </c>
      <c r="G56" s="100" t="str">
        <f>IF(Centralizator!$U56=$A$1,Centralizator!D56,"")</f>
        <v/>
      </c>
      <c r="H56" s="100" t="str">
        <f>IF(Centralizator!$U56=$A$1,Centralizator!E56,"")</f>
        <v/>
      </c>
      <c r="I56" s="100" t="str">
        <f>IF(Centralizator!$U56=$A$1,Centralizator!F56,"")</f>
        <v/>
      </c>
      <c r="J56" s="100" t="str">
        <f>IF(Centralizator!$U56=$A$1,Centralizator!G56,"")</f>
        <v/>
      </c>
      <c r="K56" s="100" t="str">
        <f>IF(Centralizator!$U56=$A$1,Centralizator!H56,"")</f>
        <v/>
      </c>
      <c r="L56" s="100" t="str">
        <f>IF(Centralizator!$U56=$A$1,Centralizator!J56,"")</f>
        <v/>
      </c>
      <c r="M56" s="100" t="str">
        <f>IF(Centralizator!$U56=$A$1,Centralizator!K56,"")</f>
        <v/>
      </c>
      <c r="N56" s="100" t="str">
        <f>IF(Centralizator!$U56=$A$1,Centralizator!L56,"")</f>
        <v/>
      </c>
      <c r="O56" s="94" t="str">
        <f>IF(Centralizator!$U56=$A$1,Centralizator!N56,"")</f>
        <v/>
      </c>
      <c r="P56" s="94" t="str">
        <f>IF(Centralizator!$U56=$A$1,Centralizator!O56,"")</f>
        <v/>
      </c>
      <c r="Q56" s="94" t="str">
        <f>IF(Centralizator!$U56=$A$1,Centralizator!P56,"")</f>
        <v/>
      </c>
      <c r="R56" s="94" t="str">
        <f>IF(Centralizator!$U56=$A$1,Centralizator!Q56,"")</f>
        <v/>
      </c>
      <c r="S56" s="94" t="str">
        <f>IF(Centralizator!$U56=$A$1,Centralizator!R56,"")</f>
        <v/>
      </c>
      <c r="T56" s="94" t="str">
        <f>IF(Centralizator!$U56=$A$1,Centralizator!S56,"")</f>
        <v/>
      </c>
      <c r="U56" s="94" t="str">
        <f>IF(Centralizator!$U56=$A$1,Centralizator!T56,"")</f>
        <v/>
      </c>
      <c r="V56" s="94" t="str">
        <f>IF(Centralizator!$U56=$A$1,Centralizator!U56,"")</f>
        <v/>
      </c>
      <c r="W56" s="94" t="str">
        <f>IF(Centralizator!$U56=$A$1,Centralizator!V56,"")</f>
        <v/>
      </c>
      <c r="X56" s="94" t="str">
        <f>IF(Centralizator!$U56=$A$1,Centralizator!W56,"")</f>
        <v/>
      </c>
      <c r="Y56" s="94" t="str">
        <f>IF(Centralizator!$U56=$A$1,Centralizator!X56,"")</f>
        <v/>
      </c>
      <c r="Z56" s="94" t="str">
        <f>IF(Centralizator!$U56=$A$1,Centralizator!Y56,"")</f>
        <v/>
      </c>
      <c r="AA56" s="94" t="str">
        <f>IF(Centralizator!$U56=$A$1,Centralizator!Z56,"")</f>
        <v/>
      </c>
      <c r="AB56" s="94" t="str">
        <f>IF(Centralizator!$U56=$A$1,Centralizator!AA56,"")</f>
        <v/>
      </c>
      <c r="AC56" s="94" t="str">
        <f>IF(Centralizator!$U56=$A$1,Centralizator!AB56,"")</f>
        <v/>
      </c>
    </row>
    <row r="57" spans="1:29" hidden="1" x14ac:dyDescent="0.2">
      <c r="A57" s="93" t="str">
        <f t="shared" si="0"/>
        <v/>
      </c>
      <c r="B57" s="93">
        <f t="shared" si="1"/>
        <v>9</v>
      </c>
      <c r="C57" s="93">
        <v>49</v>
      </c>
      <c r="D57" s="93" t="str">
        <f>IF(Centralizator!$U57=$A$1,Centralizator!A57,"")</f>
        <v/>
      </c>
      <c r="E57" s="93" t="str">
        <f>IF(Centralizator!$U57=$A$1,Centralizator!B57,"")</f>
        <v/>
      </c>
      <c r="F57" s="93" t="str">
        <f>IF(Centralizator!$U57=$A$1,Centralizator!C57,"")</f>
        <v/>
      </c>
      <c r="G57" s="100" t="str">
        <f>IF(Centralizator!$U57=$A$1,Centralizator!D57,"")</f>
        <v/>
      </c>
      <c r="H57" s="100" t="str">
        <f>IF(Centralizator!$U57=$A$1,Centralizator!E57,"")</f>
        <v/>
      </c>
      <c r="I57" s="100" t="str">
        <f>IF(Centralizator!$U57=$A$1,Centralizator!F57,"")</f>
        <v/>
      </c>
      <c r="J57" s="100" t="str">
        <f>IF(Centralizator!$U57=$A$1,Centralizator!G57,"")</f>
        <v/>
      </c>
      <c r="K57" s="100" t="str">
        <f>IF(Centralizator!$U57=$A$1,Centralizator!H57,"")</f>
        <v/>
      </c>
      <c r="L57" s="100" t="str">
        <f>IF(Centralizator!$U57=$A$1,Centralizator!J57,"")</f>
        <v/>
      </c>
      <c r="M57" s="100" t="str">
        <f>IF(Centralizator!$U57=$A$1,Centralizator!K57,"")</f>
        <v/>
      </c>
      <c r="N57" s="100" t="str">
        <f>IF(Centralizator!$U57=$A$1,Centralizator!L57,"")</f>
        <v/>
      </c>
      <c r="O57" s="94" t="str">
        <f>IF(Centralizator!$U57=$A$1,Centralizator!N57,"")</f>
        <v/>
      </c>
      <c r="P57" s="94" t="str">
        <f>IF(Centralizator!$U57=$A$1,Centralizator!O57,"")</f>
        <v/>
      </c>
      <c r="Q57" s="94" t="str">
        <f>IF(Centralizator!$U57=$A$1,Centralizator!P57,"")</f>
        <v/>
      </c>
      <c r="R57" s="94" t="str">
        <f>IF(Centralizator!$U57=$A$1,Centralizator!Q57,"")</f>
        <v/>
      </c>
      <c r="S57" s="94" t="str">
        <f>IF(Centralizator!$U57=$A$1,Centralizator!R57,"")</f>
        <v/>
      </c>
      <c r="T57" s="94" t="str">
        <f>IF(Centralizator!$U57=$A$1,Centralizator!S57,"")</f>
        <v/>
      </c>
      <c r="U57" s="94" t="str">
        <f>IF(Centralizator!$U57=$A$1,Centralizator!T57,"")</f>
        <v/>
      </c>
      <c r="V57" s="94" t="str">
        <f>IF(Centralizator!$U57=$A$1,Centralizator!U57,"")</f>
        <v/>
      </c>
      <c r="W57" s="94" t="str">
        <f>IF(Centralizator!$U57=$A$1,Centralizator!V57,"")</f>
        <v/>
      </c>
      <c r="X57" s="94" t="str">
        <f>IF(Centralizator!$U57=$A$1,Centralizator!W57,"")</f>
        <v/>
      </c>
      <c r="Y57" s="94" t="str">
        <f>IF(Centralizator!$U57=$A$1,Centralizator!X57,"")</f>
        <v/>
      </c>
      <c r="Z57" s="94" t="str">
        <f>IF(Centralizator!$U57=$A$1,Centralizator!Y57,"")</f>
        <v/>
      </c>
      <c r="AA57" s="94" t="str">
        <f>IF(Centralizator!$U57=$A$1,Centralizator!Z57,"")</f>
        <v/>
      </c>
      <c r="AB57" s="94" t="str">
        <f>IF(Centralizator!$U57=$A$1,Centralizator!AA57,"")</f>
        <v/>
      </c>
      <c r="AC57" s="94" t="str">
        <f>IF(Centralizator!$U57=$A$1,Centralizator!AB57,"")</f>
        <v/>
      </c>
    </row>
    <row r="58" spans="1:29" hidden="1" x14ac:dyDescent="0.2">
      <c r="A58" s="93" t="str">
        <f t="shared" si="0"/>
        <v/>
      </c>
      <c r="B58" s="93">
        <f t="shared" si="1"/>
        <v>9</v>
      </c>
      <c r="C58" s="93">
        <v>50</v>
      </c>
      <c r="D58" s="93" t="str">
        <f>IF(Centralizator!$U58=$A$1,Centralizator!A58,"")</f>
        <v/>
      </c>
      <c r="E58" s="93" t="str">
        <f>IF(Centralizator!$U58=$A$1,Centralizator!B58,"")</f>
        <v/>
      </c>
      <c r="F58" s="93" t="str">
        <f>IF(Centralizator!$U58=$A$1,Centralizator!C58,"")</f>
        <v/>
      </c>
      <c r="G58" s="100" t="str">
        <f>IF(Centralizator!$U58=$A$1,Centralizator!D58,"")</f>
        <v/>
      </c>
      <c r="H58" s="100" t="str">
        <f>IF(Centralizator!$U58=$A$1,Centralizator!E58,"")</f>
        <v/>
      </c>
      <c r="I58" s="100" t="str">
        <f>IF(Centralizator!$U58=$A$1,Centralizator!F58,"")</f>
        <v/>
      </c>
      <c r="J58" s="100" t="str">
        <f>IF(Centralizator!$U58=$A$1,Centralizator!G58,"")</f>
        <v/>
      </c>
      <c r="K58" s="100" t="str">
        <f>IF(Centralizator!$U58=$A$1,Centralizator!H58,"")</f>
        <v/>
      </c>
      <c r="L58" s="100" t="str">
        <f>IF(Centralizator!$U58=$A$1,Centralizator!J58,"")</f>
        <v/>
      </c>
      <c r="M58" s="100" t="str">
        <f>IF(Centralizator!$U58=$A$1,Centralizator!K58,"")</f>
        <v/>
      </c>
      <c r="N58" s="100" t="str">
        <f>IF(Centralizator!$U58=$A$1,Centralizator!L58,"")</f>
        <v/>
      </c>
      <c r="O58" s="94" t="str">
        <f>IF(Centralizator!$U58=$A$1,Centralizator!N58,"")</f>
        <v/>
      </c>
      <c r="P58" s="94" t="str">
        <f>IF(Centralizator!$U58=$A$1,Centralizator!O58,"")</f>
        <v/>
      </c>
      <c r="Q58" s="94" t="str">
        <f>IF(Centralizator!$U58=$A$1,Centralizator!P58,"")</f>
        <v/>
      </c>
      <c r="R58" s="94" t="str">
        <f>IF(Centralizator!$U58=$A$1,Centralizator!Q58,"")</f>
        <v/>
      </c>
      <c r="S58" s="94" t="str">
        <f>IF(Centralizator!$U58=$A$1,Centralizator!R58,"")</f>
        <v/>
      </c>
      <c r="T58" s="94" t="str">
        <f>IF(Centralizator!$U58=$A$1,Centralizator!S58,"")</f>
        <v/>
      </c>
      <c r="U58" s="94" t="str">
        <f>IF(Centralizator!$U58=$A$1,Centralizator!T58,"")</f>
        <v/>
      </c>
      <c r="V58" s="94" t="str">
        <f>IF(Centralizator!$U58=$A$1,Centralizator!U58,"")</f>
        <v/>
      </c>
      <c r="W58" s="94" t="str">
        <f>IF(Centralizator!$U58=$A$1,Centralizator!V58,"")</f>
        <v/>
      </c>
      <c r="X58" s="94" t="str">
        <f>IF(Centralizator!$U58=$A$1,Centralizator!W58,"")</f>
        <v/>
      </c>
      <c r="Y58" s="94" t="str">
        <f>IF(Centralizator!$U58=$A$1,Centralizator!X58,"")</f>
        <v/>
      </c>
      <c r="Z58" s="94" t="str">
        <f>IF(Centralizator!$U58=$A$1,Centralizator!Y58,"")</f>
        <v/>
      </c>
      <c r="AA58" s="94" t="str">
        <f>IF(Centralizator!$U58=$A$1,Centralizator!Z58,"")</f>
        <v/>
      </c>
      <c r="AB58" s="94" t="str">
        <f>IF(Centralizator!$U58=$A$1,Centralizator!AA58,"")</f>
        <v/>
      </c>
      <c r="AC58" s="94" t="str">
        <f>IF(Centralizator!$U58=$A$1,Centralizator!AB58,"")</f>
        <v/>
      </c>
    </row>
    <row r="59" spans="1:29" hidden="1" x14ac:dyDescent="0.2">
      <c r="A59" s="93" t="str">
        <f t="shared" si="0"/>
        <v/>
      </c>
      <c r="B59" s="93">
        <f t="shared" si="1"/>
        <v>9</v>
      </c>
      <c r="C59" s="93">
        <v>51</v>
      </c>
      <c r="D59" s="93" t="str">
        <f>IF(Centralizator!$U59=$A$1,Centralizator!A59,"")</f>
        <v/>
      </c>
      <c r="E59" s="93" t="str">
        <f>IF(Centralizator!$U59=$A$1,Centralizator!B59,"")</f>
        <v/>
      </c>
      <c r="F59" s="93" t="str">
        <f>IF(Centralizator!$U59=$A$1,Centralizator!C59,"")</f>
        <v/>
      </c>
      <c r="G59" s="100" t="str">
        <f>IF(Centralizator!$U59=$A$1,Centralizator!D59,"")</f>
        <v/>
      </c>
      <c r="H59" s="100" t="str">
        <f>IF(Centralizator!$U59=$A$1,Centralizator!E59,"")</f>
        <v/>
      </c>
      <c r="I59" s="100" t="str">
        <f>IF(Centralizator!$U59=$A$1,Centralizator!F59,"")</f>
        <v/>
      </c>
      <c r="J59" s="100" t="str">
        <f>IF(Centralizator!$U59=$A$1,Centralizator!G59,"")</f>
        <v/>
      </c>
      <c r="K59" s="100" t="str">
        <f>IF(Centralizator!$U59=$A$1,Centralizator!H59,"")</f>
        <v/>
      </c>
      <c r="L59" s="100" t="str">
        <f>IF(Centralizator!$U59=$A$1,Centralizator!J59,"")</f>
        <v/>
      </c>
      <c r="M59" s="100" t="str">
        <f>IF(Centralizator!$U59=$A$1,Centralizator!K59,"")</f>
        <v/>
      </c>
      <c r="N59" s="100" t="str">
        <f>IF(Centralizator!$U59=$A$1,Centralizator!L59,"")</f>
        <v/>
      </c>
      <c r="O59" s="94" t="str">
        <f>IF(Centralizator!$U59=$A$1,Centralizator!N59,"")</f>
        <v/>
      </c>
      <c r="P59" s="94" t="str">
        <f>IF(Centralizator!$U59=$A$1,Centralizator!O59,"")</f>
        <v/>
      </c>
      <c r="Q59" s="94" t="str">
        <f>IF(Centralizator!$U59=$A$1,Centralizator!P59,"")</f>
        <v/>
      </c>
      <c r="R59" s="94" t="str">
        <f>IF(Centralizator!$U59=$A$1,Centralizator!Q59,"")</f>
        <v/>
      </c>
      <c r="S59" s="94" t="str">
        <f>IF(Centralizator!$U59=$A$1,Centralizator!R59,"")</f>
        <v/>
      </c>
      <c r="T59" s="94" t="str">
        <f>IF(Centralizator!$U59=$A$1,Centralizator!S59,"")</f>
        <v/>
      </c>
      <c r="U59" s="94" t="str">
        <f>IF(Centralizator!$U59=$A$1,Centralizator!T59,"")</f>
        <v/>
      </c>
      <c r="V59" s="94" t="str">
        <f>IF(Centralizator!$U59=$A$1,Centralizator!U59,"")</f>
        <v/>
      </c>
      <c r="W59" s="94" t="str">
        <f>IF(Centralizator!$U59=$A$1,Centralizator!V59,"")</f>
        <v/>
      </c>
      <c r="X59" s="94" t="str">
        <f>IF(Centralizator!$U59=$A$1,Centralizator!W59,"")</f>
        <v/>
      </c>
      <c r="Y59" s="94" t="str">
        <f>IF(Centralizator!$U59=$A$1,Centralizator!X59,"")</f>
        <v/>
      </c>
      <c r="Z59" s="94" t="str">
        <f>IF(Centralizator!$U59=$A$1,Centralizator!Y59,"")</f>
        <v/>
      </c>
      <c r="AA59" s="94" t="str">
        <f>IF(Centralizator!$U59=$A$1,Centralizator!Z59,"")</f>
        <v/>
      </c>
      <c r="AB59" s="94" t="str">
        <f>IF(Centralizator!$U59=$A$1,Centralizator!AA59,"")</f>
        <v/>
      </c>
      <c r="AC59" s="94" t="str">
        <f>IF(Centralizator!$U59=$A$1,Centralizator!AB59,"")</f>
        <v/>
      </c>
    </row>
    <row r="60" spans="1:29" hidden="1" x14ac:dyDescent="0.2">
      <c r="A60" s="93" t="str">
        <f t="shared" si="0"/>
        <v/>
      </c>
      <c r="B60" s="93">
        <f t="shared" si="1"/>
        <v>9</v>
      </c>
      <c r="C60" s="93">
        <v>52</v>
      </c>
      <c r="D60" s="93" t="str">
        <f>IF(Centralizator!$U60=$A$1,Centralizator!A60,"")</f>
        <v/>
      </c>
      <c r="E60" s="93" t="str">
        <f>IF(Centralizator!$U60=$A$1,Centralizator!B60,"")</f>
        <v/>
      </c>
      <c r="F60" s="93" t="str">
        <f>IF(Centralizator!$U60=$A$1,Centralizator!C60,"")</f>
        <v/>
      </c>
      <c r="G60" s="100" t="str">
        <f>IF(Centralizator!$U60=$A$1,Centralizator!D60,"")</f>
        <v/>
      </c>
      <c r="H60" s="100" t="str">
        <f>IF(Centralizator!$U60=$A$1,Centralizator!E60,"")</f>
        <v/>
      </c>
      <c r="I60" s="100" t="str">
        <f>IF(Centralizator!$U60=$A$1,Centralizator!F60,"")</f>
        <v/>
      </c>
      <c r="J60" s="100" t="str">
        <f>IF(Centralizator!$U60=$A$1,Centralizator!G60,"")</f>
        <v/>
      </c>
      <c r="K60" s="100" t="str">
        <f>IF(Centralizator!$U60=$A$1,Centralizator!H60,"")</f>
        <v/>
      </c>
      <c r="L60" s="100" t="str">
        <f>IF(Centralizator!$U60=$A$1,Centralizator!J60,"")</f>
        <v/>
      </c>
      <c r="M60" s="100" t="str">
        <f>IF(Centralizator!$U60=$A$1,Centralizator!K60,"")</f>
        <v/>
      </c>
      <c r="N60" s="100" t="str">
        <f>IF(Centralizator!$U60=$A$1,Centralizator!L60,"")</f>
        <v/>
      </c>
      <c r="O60" s="94" t="str">
        <f>IF(Centralizator!$U60=$A$1,Centralizator!N60,"")</f>
        <v/>
      </c>
      <c r="P60" s="94" t="str">
        <f>IF(Centralizator!$U60=$A$1,Centralizator!O60,"")</f>
        <v/>
      </c>
      <c r="Q60" s="94" t="str">
        <f>IF(Centralizator!$U60=$A$1,Centralizator!P60,"")</f>
        <v/>
      </c>
      <c r="R60" s="94" t="str">
        <f>IF(Centralizator!$U60=$A$1,Centralizator!Q60,"")</f>
        <v/>
      </c>
      <c r="S60" s="94" t="str">
        <f>IF(Centralizator!$U60=$A$1,Centralizator!R60,"")</f>
        <v/>
      </c>
      <c r="T60" s="94" t="str">
        <f>IF(Centralizator!$U60=$A$1,Centralizator!S60,"")</f>
        <v/>
      </c>
      <c r="U60" s="94" t="str">
        <f>IF(Centralizator!$U60=$A$1,Centralizator!T60,"")</f>
        <v/>
      </c>
      <c r="V60" s="94" t="str">
        <f>IF(Centralizator!$U60=$A$1,Centralizator!U60,"")</f>
        <v/>
      </c>
      <c r="W60" s="94" t="str">
        <f>IF(Centralizator!$U60=$A$1,Centralizator!V60,"")</f>
        <v/>
      </c>
      <c r="X60" s="94" t="str">
        <f>IF(Centralizator!$U60=$A$1,Centralizator!W60,"")</f>
        <v/>
      </c>
      <c r="Y60" s="94" t="str">
        <f>IF(Centralizator!$U60=$A$1,Centralizator!X60,"")</f>
        <v/>
      </c>
      <c r="Z60" s="94" t="str">
        <f>IF(Centralizator!$U60=$A$1,Centralizator!Y60,"")</f>
        <v/>
      </c>
      <c r="AA60" s="94" t="str">
        <f>IF(Centralizator!$U60=$A$1,Centralizator!Z60,"")</f>
        <v/>
      </c>
      <c r="AB60" s="94" t="str">
        <f>IF(Centralizator!$U60=$A$1,Centralizator!AA60,"")</f>
        <v/>
      </c>
      <c r="AC60" s="94" t="str">
        <f>IF(Centralizator!$U60=$A$1,Centralizator!AB60,"")</f>
        <v/>
      </c>
    </row>
    <row r="61" spans="1:29" hidden="1" x14ac:dyDescent="0.2">
      <c r="A61" s="93" t="str">
        <f t="shared" si="0"/>
        <v/>
      </c>
      <c r="B61" s="93">
        <f t="shared" si="1"/>
        <v>9</v>
      </c>
      <c r="C61" s="93">
        <v>53</v>
      </c>
      <c r="D61" s="93" t="str">
        <f>IF(Centralizator!$U61=$A$1,Centralizator!A61,"")</f>
        <v/>
      </c>
      <c r="E61" s="93" t="str">
        <f>IF(Centralizator!$U61=$A$1,Centralizator!B61,"")</f>
        <v/>
      </c>
      <c r="F61" s="93" t="str">
        <f>IF(Centralizator!$U61=$A$1,Centralizator!C61,"")</f>
        <v/>
      </c>
      <c r="G61" s="100" t="str">
        <f>IF(Centralizator!$U61=$A$1,Centralizator!D61,"")</f>
        <v/>
      </c>
      <c r="H61" s="100" t="str">
        <f>IF(Centralizator!$U61=$A$1,Centralizator!E61,"")</f>
        <v/>
      </c>
      <c r="I61" s="100" t="str">
        <f>IF(Centralizator!$U61=$A$1,Centralizator!F61,"")</f>
        <v/>
      </c>
      <c r="J61" s="100" t="str">
        <f>IF(Centralizator!$U61=$A$1,Centralizator!G61,"")</f>
        <v/>
      </c>
      <c r="K61" s="100" t="str">
        <f>IF(Centralizator!$U61=$A$1,Centralizator!H61,"")</f>
        <v/>
      </c>
      <c r="L61" s="100" t="str">
        <f>IF(Centralizator!$U61=$A$1,Centralizator!J61,"")</f>
        <v/>
      </c>
      <c r="M61" s="100" t="str">
        <f>IF(Centralizator!$U61=$A$1,Centralizator!K61,"")</f>
        <v/>
      </c>
      <c r="N61" s="100" t="str">
        <f>IF(Centralizator!$U61=$A$1,Centralizator!L61,"")</f>
        <v/>
      </c>
      <c r="O61" s="94" t="str">
        <f>IF(Centralizator!$U61=$A$1,Centralizator!N61,"")</f>
        <v/>
      </c>
      <c r="P61" s="94" t="str">
        <f>IF(Centralizator!$U61=$A$1,Centralizator!O61,"")</f>
        <v/>
      </c>
      <c r="Q61" s="94" t="str">
        <f>IF(Centralizator!$U61=$A$1,Centralizator!P61,"")</f>
        <v/>
      </c>
      <c r="R61" s="94" t="str">
        <f>IF(Centralizator!$U61=$A$1,Centralizator!Q61,"")</f>
        <v/>
      </c>
      <c r="S61" s="94" t="str">
        <f>IF(Centralizator!$U61=$A$1,Centralizator!R61,"")</f>
        <v/>
      </c>
      <c r="T61" s="94" t="str">
        <f>IF(Centralizator!$U61=$A$1,Centralizator!S61,"")</f>
        <v/>
      </c>
      <c r="U61" s="94" t="str">
        <f>IF(Centralizator!$U61=$A$1,Centralizator!T61,"")</f>
        <v/>
      </c>
      <c r="V61" s="94" t="str">
        <f>IF(Centralizator!$U61=$A$1,Centralizator!U61,"")</f>
        <v/>
      </c>
      <c r="W61" s="94" t="str">
        <f>IF(Centralizator!$U61=$A$1,Centralizator!V61,"")</f>
        <v/>
      </c>
      <c r="X61" s="94" t="str">
        <f>IF(Centralizator!$U61=$A$1,Centralizator!W61,"")</f>
        <v/>
      </c>
      <c r="Y61" s="94" t="str">
        <f>IF(Centralizator!$U61=$A$1,Centralizator!X61,"")</f>
        <v/>
      </c>
      <c r="Z61" s="94" t="str">
        <f>IF(Centralizator!$U61=$A$1,Centralizator!Y61,"")</f>
        <v/>
      </c>
      <c r="AA61" s="94" t="str">
        <f>IF(Centralizator!$U61=$A$1,Centralizator!Z61,"")</f>
        <v/>
      </c>
      <c r="AB61" s="94" t="str">
        <f>IF(Centralizator!$U61=$A$1,Centralizator!AA61,"")</f>
        <v/>
      </c>
      <c r="AC61" s="94" t="str">
        <f>IF(Centralizator!$U61=$A$1,Centralizator!AB61,"")</f>
        <v/>
      </c>
    </row>
    <row r="62" spans="1:29" hidden="1" x14ac:dyDescent="0.2">
      <c r="A62" s="93" t="str">
        <f t="shared" si="0"/>
        <v/>
      </c>
      <c r="B62" s="93">
        <f t="shared" si="1"/>
        <v>9</v>
      </c>
      <c r="C62" s="93">
        <v>54</v>
      </c>
      <c r="D62" s="93" t="str">
        <f>IF(Centralizator!$U62=$A$1,Centralizator!A62,"")</f>
        <v/>
      </c>
      <c r="E62" s="93" t="str">
        <f>IF(Centralizator!$U62=$A$1,Centralizator!B62,"")</f>
        <v/>
      </c>
      <c r="F62" s="93" t="str">
        <f>IF(Centralizator!$U62=$A$1,Centralizator!C62,"")</f>
        <v/>
      </c>
      <c r="G62" s="100" t="str">
        <f>IF(Centralizator!$U62=$A$1,Centralizator!D62,"")</f>
        <v/>
      </c>
      <c r="H62" s="100" t="str">
        <f>IF(Centralizator!$U62=$A$1,Centralizator!E62,"")</f>
        <v/>
      </c>
      <c r="I62" s="100" t="str">
        <f>IF(Centralizator!$U62=$A$1,Centralizator!F62,"")</f>
        <v/>
      </c>
      <c r="J62" s="100" t="str">
        <f>IF(Centralizator!$U62=$A$1,Centralizator!G62,"")</f>
        <v/>
      </c>
      <c r="K62" s="100" t="str">
        <f>IF(Centralizator!$U62=$A$1,Centralizator!H62,"")</f>
        <v/>
      </c>
      <c r="L62" s="100" t="str">
        <f>IF(Centralizator!$U62=$A$1,Centralizator!J62,"")</f>
        <v/>
      </c>
      <c r="M62" s="100" t="str">
        <f>IF(Centralizator!$U62=$A$1,Centralizator!K62,"")</f>
        <v/>
      </c>
      <c r="N62" s="100" t="str">
        <f>IF(Centralizator!$U62=$A$1,Centralizator!L62,"")</f>
        <v/>
      </c>
      <c r="O62" s="94" t="str">
        <f>IF(Centralizator!$U62=$A$1,Centralizator!N62,"")</f>
        <v/>
      </c>
      <c r="P62" s="94" t="str">
        <f>IF(Centralizator!$U62=$A$1,Centralizator!O62,"")</f>
        <v/>
      </c>
      <c r="Q62" s="94" t="str">
        <f>IF(Centralizator!$U62=$A$1,Centralizator!P62,"")</f>
        <v/>
      </c>
      <c r="R62" s="94" t="str">
        <f>IF(Centralizator!$U62=$A$1,Centralizator!Q62,"")</f>
        <v/>
      </c>
      <c r="S62" s="94" t="str">
        <f>IF(Centralizator!$U62=$A$1,Centralizator!R62,"")</f>
        <v/>
      </c>
      <c r="T62" s="94" t="str">
        <f>IF(Centralizator!$U62=$A$1,Centralizator!S62,"")</f>
        <v/>
      </c>
      <c r="U62" s="94" t="str">
        <f>IF(Centralizator!$U62=$A$1,Centralizator!T62,"")</f>
        <v/>
      </c>
      <c r="V62" s="94" t="str">
        <f>IF(Centralizator!$U62=$A$1,Centralizator!U62,"")</f>
        <v/>
      </c>
      <c r="W62" s="94" t="str">
        <f>IF(Centralizator!$U62=$A$1,Centralizator!V62,"")</f>
        <v/>
      </c>
      <c r="X62" s="94" t="str">
        <f>IF(Centralizator!$U62=$A$1,Centralizator!W62,"")</f>
        <v/>
      </c>
      <c r="Y62" s="94" t="str">
        <f>IF(Centralizator!$U62=$A$1,Centralizator!X62,"")</f>
        <v/>
      </c>
      <c r="Z62" s="94" t="str">
        <f>IF(Centralizator!$U62=$A$1,Centralizator!Y62,"")</f>
        <v/>
      </c>
      <c r="AA62" s="94" t="str">
        <f>IF(Centralizator!$U62=$A$1,Centralizator!Z62,"")</f>
        <v/>
      </c>
      <c r="AB62" s="94" t="str">
        <f>IF(Centralizator!$U62=$A$1,Centralizator!AA62,"")</f>
        <v/>
      </c>
      <c r="AC62" s="94" t="str">
        <f>IF(Centralizator!$U62=$A$1,Centralizator!AB62,"")</f>
        <v/>
      </c>
    </row>
    <row r="63" spans="1:29" hidden="1" x14ac:dyDescent="0.2">
      <c r="A63" s="93" t="str">
        <f t="shared" si="0"/>
        <v/>
      </c>
      <c r="B63" s="93">
        <f t="shared" si="1"/>
        <v>9</v>
      </c>
      <c r="C63" s="93">
        <v>55</v>
      </c>
      <c r="D63" s="93" t="str">
        <f>IF(Centralizator!$U63=$A$1,Centralizator!A63,"")</f>
        <v/>
      </c>
      <c r="E63" s="93" t="str">
        <f>IF(Centralizator!$U63=$A$1,Centralizator!B63,"")</f>
        <v/>
      </c>
      <c r="F63" s="93" t="str">
        <f>IF(Centralizator!$U63=$A$1,Centralizator!C63,"")</f>
        <v/>
      </c>
      <c r="G63" s="100" t="str">
        <f>IF(Centralizator!$U63=$A$1,Centralizator!D63,"")</f>
        <v/>
      </c>
      <c r="H63" s="100" t="str">
        <f>IF(Centralizator!$U63=$A$1,Centralizator!E63,"")</f>
        <v/>
      </c>
      <c r="I63" s="100" t="str">
        <f>IF(Centralizator!$U63=$A$1,Centralizator!F63,"")</f>
        <v/>
      </c>
      <c r="J63" s="100" t="str">
        <f>IF(Centralizator!$U63=$A$1,Centralizator!G63,"")</f>
        <v/>
      </c>
      <c r="K63" s="100" t="str">
        <f>IF(Centralizator!$U63=$A$1,Centralizator!H63,"")</f>
        <v/>
      </c>
      <c r="L63" s="100" t="str">
        <f>IF(Centralizator!$U63=$A$1,Centralizator!J63,"")</f>
        <v/>
      </c>
      <c r="M63" s="100" t="str">
        <f>IF(Centralizator!$U63=$A$1,Centralizator!K63,"")</f>
        <v/>
      </c>
      <c r="N63" s="100" t="str">
        <f>IF(Centralizator!$U63=$A$1,Centralizator!L63,"")</f>
        <v/>
      </c>
      <c r="O63" s="94" t="str">
        <f>IF(Centralizator!$U63=$A$1,Centralizator!N63,"")</f>
        <v/>
      </c>
      <c r="P63" s="94" t="str">
        <f>IF(Centralizator!$U63=$A$1,Centralizator!O63,"")</f>
        <v/>
      </c>
      <c r="Q63" s="94" t="str">
        <f>IF(Centralizator!$U63=$A$1,Centralizator!P63,"")</f>
        <v/>
      </c>
      <c r="R63" s="94" t="str">
        <f>IF(Centralizator!$U63=$A$1,Centralizator!Q63,"")</f>
        <v/>
      </c>
      <c r="S63" s="94" t="str">
        <f>IF(Centralizator!$U63=$A$1,Centralizator!R63,"")</f>
        <v/>
      </c>
      <c r="T63" s="94" t="str">
        <f>IF(Centralizator!$U63=$A$1,Centralizator!S63,"")</f>
        <v/>
      </c>
      <c r="U63" s="94" t="str">
        <f>IF(Centralizator!$U63=$A$1,Centralizator!T63,"")</f>
        <v/>
      </c>
      <c r="V63" s="94" t="str">
        <f>IF(Centralizator!$U63=$A$1,Centralizator!U63,"")</f>
        <v/>
      </c>
      <c r="W63" s="94" t="str">
        <f>IF(Centralizator!$U63=$A$1,Centralizator!V63,"")</f>
        <v/>
      </c>
      <c r="X63" s="94" t="str">
        <f>IF(Centralizator!$U63=$A$1,Centralizator!W63,"")</f>
        <v/>
      </c>
      <c r="Y63" s="94" t="str">
        <f>IF(Centralizator!$U63=$A$1,Centralizator!X63,"")</f>
        <v/>
      </c>
      <c r="Z63" s="94" t="str">
        <f>IF(Centralizator!$U63=$A$1,Centralizator!Y63,"")</f>
        <v/>
      </c>
      <c r="AA63" s="94" t="str">
        <f>IF(Centralizator!$U63=$A$1,Centralizator!Z63,"")</f>
        <v/>
      </c>
      <c r="AB63" s="94" t="str">
        <f>IF(Centralizator!$U63=$A$1,Centralizator!AA63,"")</f>
        <v/>
      </c>
      <c r="AC63" s="94" t="str">
        <f>IF(Centralizator!$U63=$A$1,Centralizator!AB63,"")</f>
        <v/>
      </c>
    </row>
    <row r="64" spans="1:29" hidden="1" x14ac:dyDescent="0.2">
      <c r="A64" s="93" t="str">
        <f t="shared" si="0"/>
        <v/>
      </c>
      <c r="B64" s="93">
        <f t="shared" si="1"/>
        <v>9</v>
      </c>
      <c r="C64" s="93">
        <v>56</v>
      </c>
      <c r="D64" s="93" t="str">
        <f>IF(Centralizator!$U64=$A$1,Centralizator!A64,"")</f>
        <v/>
      </c>
      <c r="E64" s="93" t="str">
        <f>IF(Centralizator!$U64=$A$1,Centralizator!B64,"")</f>
        <v/>
      </c>
      <c r="F64" s="93" t="str">
        <f>IF(Centralizator!$U64=$A$1,Centralizator!C64,"")</f>
        <v/>
      </c>
      <c r="G64" s="100" t="str">
        <f>IF(Centralizator!$U64=$A$1,Centralizator!D64,"")</f>
        <v/>
      </c>
      <c r="H64" s="100" t="str">
        <f>IF(Centralizator!$U64=$A$1,Centralizator!E64,"")</f>
        <v/>
      </c>
      <c r="I64" s="100" t="str">
        <f>IF(Centralizator!$U64=$A$1,Centralizator!F64,"")</f>
        <v/>
      </c>
      <c r="J64" s="100" t="str">
        <f>IF(Centralizator!$U64=$A$1,Centralizator!G64,"")</f>
        <v/>
      </c>
      <c r="K64" s="100" t="str">
        <f>IF(Centralizator!$U64=$A$1,Centralizator!H64,"")</f>
        <v/>
      </c>
      <c r="L64" s="100" t="str">
        <f>IF(Centralizator!$U64=$A$1,Centralizator!J64,"")</f>
        <v/>
      </c>
      <c r="M64" s="100" t="str">
        <f>IF(Centralizator!$U64=$A$1,Centralizator!K64,"")</f>
        <v/>
      </c>
      <c r="N64" s="100" t="str">
        <f>IF(Centralizator!$U64=$A$1,Centralizator!L64,"")</f>
        <v/>
      </c>
      <c r="O64" s="94" t="str">
        <f>IF(Centralizator!$U64=$A$1,Centralizator!N64,"")</f>
        <v/>
      </c>
      <c r="P64" s="94" t="str">
        <f>IF(Centralizator!$U64=$A$1,Centralizator!O64,"")</f>
        <v/>
      </c>
      <c r="Q64" s="94" t="str">
        <f>IF(Centralizator!$U64=$A$1,Centralizator!P64,"")</f>
        <v/>
      </c>
      <c r="R64" s="94" t="str">
        <f>IF(Centralizator!$U64=$A$1,Centralizator!Q64,"")</f>
        <v/>
      </c>
      <c r="S64" s="94" t="str">
        <f>IF(Centralizator!$U64=$A$1,Centralizator!R64,"")</f>
        <v/>
      </c>
      <c r="T64" s="94" t="str">
        <f>IF(Centralizator!$U64=$A$1,Centralizator!S64,"")</f>
        <v/>
      </c>
      <c r="U64" s="94" t="str">
        <f>IF(Centralizator!$U64=$A$1,Centralizator!T64,"")</f>
        <v/>
      </c>
      <c r="V64" s="94" t="str">
        <f>IF(Centralizator!$U64=$A$1,Centralizator!U64,"")</f>
        <v/>
      </c>
      <c r="W64" s="94" t="str">
        <f>IF(Centralizator!$U64=$A$1,Centralizator!V64,"")</f>
        <v/>
      </c>
      <c r="X64" s="94" t="str">
        <f>IF(Centralizator!$U64=$A$1,Centralizator!W64,"")</f>
        <v/>
      </c>
      <c r="Y64" s="94" t="str">
        <f>IF(Centralizator!$U64=$A$1,Centralizator!X64,"")</f>
        <v/>
      </c>
      <c r="Z64" s="94" t="str">
        <f>IF(Centralizator!$U64=$A$1,Centralizator!Y64,"")</f>
        <v/>
      </c>
      <c r="AA64" s="94" t="str">
        <f>IF(Centralizator!$U64=$A$1,Centralizator!Z64,"")</f>
        <v/>
      </c>
      <c r="AB64" s="94" t="str">
        <f>IF(Centralizator!$U64=$A$1,Centralizator!AA64,"")</f>
        <v/>
      </c>
      <c r="AC64" s="94" t="str">
        <f>IF(Centralizator!$U64=$A$1,Centralizator!AB64,"")</f>
        <v/>
      </c>
    </row>
    <row r="65" spans="1:29" hidden="1" x14ac:dyDescent="0.2">
      <c r="A65" s="93" t="str">
        <f t="shared" si="0"/>
        <v/>
      </c>
      <c r="B65" s="93">
        <f t="shared" si="1"/>
        <v>9</v>
      </c>
      <c r="C65" s="93">
        <v>57</v>
      </c>
      <c r="D65" s="93" t="str">
        <f>IF(Centralizator!$U65=$A$1,Centralizator!A65,"")</f>
        <v/>
      </c>
      <c r="E65" s="93" t="str">
        <f>IF(Centralizator!$U65=$A$1,Centralizator!B65,"")</f>
        <v/>
      </c>
      <c r="F65" s="93" t="str">
        <f>IF(Centralizator!$U65=$A$1,Centralizator!C65,"")</f>
        <v/>
      </c>
      <c r="G65" s="100" t="str">
        <f>IF(Centralizator!$U65=$A$1,Centralizator!D65,"")</f>
        <v/>
      </c>
      <c r="H65" s="100" t="str">
        <f>IF(Centralizator!$U65=$A$1,Centralizator!E65,"")</f>
        <v/>
      </c>
      <c r="I65" s="100" t="str">
        <f>IF(Centralizator!$U65=$A$1,Centralizator!F65,"")</f>
        <v/>
      </c>
      <c r="J65" s="100" t="str">
        <f>IF(Centralizator!$U65=$A$1,Centralizator!G65,"")</f>
        <v/>
      </c>
      <c r="K65" s="100" t="str">
        <f>IF(Centralizator!$U65=$A$1,Centralizator!H65,"")</f>
        <v/>
      </c>
      <c r="L65" s="100" t="str">
        <f>IF(Centralizator!$U65=$A$1,Centralizator!J65,"")</f>
        <v/>
      </c>
      <c r="M65" s="100" t="str">
        <f>IF(Centralizator!$U65=$A$1,Centralizator!K65,"")</f>
        <v/>
      </c>
      <c r="N65" s="100" t="str">
        <f>IF(Centralizator!$U65=$A$1,Centralizator!L65,"")</f>
        <v/>
      </c>
      <c r="O65" s="94" t="str">
        <f>IF(Centralizator!$U65=$A$1,Centralizator!N65,"")</f>
        <v/>
      </c>
      <c r="P65" s="94" t="str">
        <f>IF(Centralizator!$U65=$A$1,Centralizator!O65,"")</f>
        <v/>
      </c>
      <c r="Q65" s="94" t="str">
        <f>IF(Centralizator!$U65=$A$1,Centralizator!P65,"")</f>
        <v/>
      </c>
      <c r="R65" s="94" t="str">
        <f>IF(Centralizator!$U65=$A$1,Centralizator!Q65,"")</f>
        <v/>
      </c>
      <c r="S65" s="94" t="str">
        <f>IF(Centralizator!$U65=$A$1,Centralizator!R65,"")</f>
        <v/>
      </c>
      <c r="T65" s="94" t="str">
        <f>IF(Centralizator!$U65=$A$1,Centralizator!S65,"")</f>
        <v/>
      </c>
      <c r="U65" s="94" t="str">
        <f>IF(Centralizator!$U65=$A$1,Centralizator!T65,"")</f>
        <v/>
      </c>
      <c r="V65" s="94" t="str">
        <f>IF(Centralizator!$U65=$A$1,Centralizator!U65,"")</f>
        <v/>
      </c>
      <c r="W65" s="94" t="str">
        <f>IF(Centralizator!$U65=$A$1,Centralizator!V65,"")</f>
        <v/>
      </c>
      <c r="X65" s="94" t="str">
        <f>IF(Centralizator!$U65=$A$1,Centralizator!W65,"")</f>
        <v/>
      </c>
      <c r="Y65" s="94" t="str">
        <f>IF(Centralizator!$U65=$A$1,Centralizator!X65,"")</f>
        <v/>
      </c>
      <c r="Z65" s="94" t="str">
        <f>IF(Centralizator!$U65=$A$1,Centralizator!Y65,"")</f>
        <v/>
      </c>
      <c r="AA65" s="94" t="str">
        <f>IF(Centralizator!$U65=$A$1,Centralizator!Z65,"")</f>
        <v/>
      </c>
      <c r="AB65" s="94" t="str">
        <f>IF(Centralizator!$U65=$A$1,Centralizator!AA65,"")</f>
        <v/>
      </c>
      <c r="AC65" s="94" t="str">
        <f>IF(Centralizator!$U65=$A$1,Centralizator!AB65,"")</f>
        <v/>
      </c>
    </row>
    <row r="66" spans="1:29" hidden="1" x14ac:dyDescent="0.2">
      <c r="A66" s="93" t="str">
        <f t="shared" si="0"/>
        <v/>
      </c>
      <c r="B66" s="93">
        <f t="shared" si="1"/>
        <v>9</v>
      </c>
      <c r="C66" s="93">
        <v>58</v>
      </c>
      <c r="D66" s="93" t="str">
        <f>IF(Centralizator!$U66=$A$1,Centralizator!A66,"")</f>
        <v/>
      </c>
      <c r="E66" s="93" t="str">
        <f>IF(Centralizator!$U66=$A$1,Centralizator!B66,"")</f>
        <v/>
      </c>
      <c r="F66" s="93" t="str">
        <f>IF(Centralizator!$U66=$A$1,Centralizator!C66,"")</f>
        <v/>
      </c>
      <c r="G66" s="100" t="str">
        <f>IF(Centralizator!$U66=$A$1,Centralizator!D66,"")</f>
        <v/>
      </c>
      <c r="H66" s="100" t="str">
        <f>IF(Centralizator!$U66=$A$1,Centralizator!E66,"")</f>
        <v/>
      </c>
      <c r="I66" s="100" t="str">
        <f>IF(Centralizator!$U66=$A$1,Centralizator!F66,"")</f>
        <v/>
      </c>
      <c r="J66" s="100" t="str">
        <f>IF(Centralizator!$U66=$A$1,Centralizator!G66,"")</f>
        <v/>
      </c>
      <c r="K66" s="100" t="str">
        <f>IF(Centralizator!$U66=$A$1,Centralizator!H66,"")</f>
        <v/>
      </c>
      <c r="L66" s="100" t="str">
        <f>IF(Centralizator!$U66=$A$1,Centralizator!J66,"")</f>
        <v/>
      </c>
      <c r="M66" s="100" t="str">
        <f>IF(Centralizator!$U66=$A$1,Centralizator!K66,"")</f>
        <v/>
      </c>
      <c r="N66" s="100" t="str">
        <f>IF(Centralizator!$U66=$A$1,Centralizator!L66,"")</f>
        <v/>
      </c>
      <c r="O66" s="94" t="str">
        <f>IF(Centralizator!$U66=$A$1,Centralizator!N66,"")</f>
        <v/>
      </c>
      <c r="P66" s="94" t="str">
        <f>IF(Centralizator!$U66=$A$1,Centralizator!O66,"")</f>
        <v/>
      </c>
      <c r="Q66" s="94" t="str">
        <f>IF(Centralizator!$U66=$A$1,Centralizator!P66,"")</f>
        <v/>
      </c>
      <c r="R66" s="94" t="str">
        <f>IF(Centralizator!$U66=$A$1,Centralizator!Q66,"")</f>
        <v/>
      </c>
      <c r="S66" s="94" t="str">
        <f>IF(Centralizator!$U66=$A$1,Centralizator!R66,"")</f>
        <v/>
      </c>
      <c r="T66" s="94" t="str">
        <f>IF(Centralizator!$U66=$A$1,Centralizator!S66,"")</f>
        <v/>
      </c>
      <c r="U66" s="94" t="str">
        <f>IF(Centralizator!$U66=$A$1,Centralizator!T66,"")</f>
        <v/>
      </c>
      <c r="V66" s="94" t="str">
        <f>IF(Centralizator!$U66=$A$1,Centralizator!U66,"")</f>
        <v/>
      </c>
      <c r="W66" s="94" t="str">
        <f>IF(Centralizator!$U66=$A$1,Centralizator!V66,"")</f>
        <v/>
      </c>
      <c r="X66" s="94" t="str">
        <f>IF(Centralizator!$U66=$A$1,Centralizator!W66,"")</f>
        <v/>
      </c>
      <c r="Y66" s="94" t="str">
        <f>IF(Centralizator!$U66=$A$1,Centralizator!X66,"")</f>
        <v/>
      </c>
      <c r="Z66" s="94" t="str">
        <f>IF(Centralizator!$U66=$A$1,Centralizator!Y66,"")</f>
        <v/>
      </c>
      <c r="AA66" s="94" t="str">
        <f>IF(Centralizator!$U66=$A$1,Centralizator!Z66,"")</f>
        <v/>
      </c>
      <c r="AB66" s="94" t="str">
        <f>IF(Centralizator!$U66=$A$1,Centralizator!AA66,"")</f>
        <v/>
      </c>
      <c r="AC66" s="94" t="str">
        <f>IF(Centralizator!$U66=$A$1,Centralizator!AB66,"")</f>
        <v/>
      </c>
    </row>
    <row r="67" spans="1:29" hidden="1" x14ac:dyDescent="0.2">
      <c r="A67" s="93" t="str">
        <f t="shared" si="0"/>
        <v/>
      </c>
      <c r="B67" s="93">
        <f t="shared" si="1"/>
        <v>9</v>
      </c>
      <c r="C67" s="93">
        <v>59</v>
      </c>
      <c r="D67" s="93" t="str">
        <f>IF(Centralizator!$U67=$A$1,Centralizator!A67,"")</f>
        <v/>
      </c>
      <c r="E67" s="93" t="str">
        <f>IF(Centralizator!$U67=$A$1,Centralizator!B67,"")</f>
        <v/>
      </c>
      <c r="F67" s="93" t="str">
        <f>IF(Centralizator!$U67=$A$1,Centralizator!C67,"")</f>
        <v/>
      </c>
      <c r="G67" s="100" t="str">
        <f>IF(Centralizator!$U67=$A$1,Centralizator!D67,"")</f>
        <v/>
      </c>
      <c r="H67" s="100" t="str">
        <f>IF(Centralizator!$U67=$A$1,Centralizator!E67,"")</f>
        <v/>
      </c>
      <c r="I67" s="100" t="str">
        <f>IF(Centralizator!$U67=$A$1,Centralizator!F67,"")</f>
        <v/>
      </c>
      <c r="J67" s="100" t="str">
        <f>IF(Centralizator!$U67=$A$1,Centralizator!G67,"")</f>
        <v/>
      </c>
      <c r="K67" s="100" t="str">
        <f>IF(Centralizator!$U67=$A$1,Centralizator!H67,"")</f>
        <v/>
      </c>
      <c r="L67" s="100" t="str">
        <f>IF(Centralizator!$U67=$A$1,Centralizator!J67,"")</f>
        <v/>
      </c>
      <c r="M67" s="100" t="str">
        <f>IF(Centralizator!$U67=$A$1,Centralizator!K67,"")</f>
        <v/>
      </c>
      <c r="N67" s="100" t="str">
        <f>IF(Centralizator!$U67=$A$1,Centralizator!L67,"")</f>
        <v/>
      </c>
      <c r="O67" s="94" t="str">
        <f>IF(Centralizator!$U67=$A$1,Centralizator!N67,"")</f>
        <v/>
      </c>
      <c r="P67" s="94" t="str">
        <f>IF(Centralizator!$U67=$A$1,Centralizator!O67,"")</f>
        <v/>
      </c>
      <c r="Q67" s="94" t="str">
        <f>IF(Centralizator!$U67=$A$1,Centralizator!P67,"")</f>
        <v/>
      </c>
      <c r="R67" s="94" t="str">
        <f>IF(Centralizator!$U67=$A$1,Centralizator!Q67,"")</f>
        <v/>
      </c>
      <c r="S67" s="94" t="str">
        <f>IF(Centralizator!$U67=$A$1,Centralizator!R67,"")</f>
        <v/>
      </c>
      <c r="T67" s="94" t="str">
        <f>IF(Centralizator!$U67=$A$1,Centralizator!S67,"")</f>
        <v/>
      </c>
      <c r="U67" s="94" t="str">
        <f>IF(Centralizator!$U67=$A$1,Centralizator!T67,"")</f>
        <v/>
      </c>
      <c r="V67" s="94" t="str">
        <f>IF(Centralizator!$U67=$A$1,Centralizator!U67,"")</f>
        <v/>
      </c>
      <c r="W67" s="94" t="str">
        <f>IF(Centralizator!$U67=$A$1,Centralizator!V67,"")</f>
        <v/>
      </c>
      <c r="X67" s="94" t="str">
        <f>IF(Centralizator!$U67=$A$1,Centralizator!W67,"")</f>
        <v/>
      </c>
      <c r="Y67" s="94" t="str">
        <f>IF(Centralizator!$U67=$A$1,Centralizator!X67,"")</f>
        <v/>
      </c>
      <c r="Z67" s="94" t="str">
        <f>IF(Centralizator!$U67=$A$1,Centralizator!Y67,"")</f>
        <v/>
      </c>
      <c r="AA67" s="94" t="str">
        <f>IF(Centralizator!$U67=$A$1,Centralizator!Z67,"")</f>
        <v/>
      </c>
      <c r="AB67" s="94" t="str">
        <f>IF(Centralizator!$U67=$A$1,Centralizator!AA67,"")</f>
        <v/>
      </c>
      <c r="AC67" s="94" t="str">
        <f>IF(Centralizator!$U67=$A$1,Centralizator!AB67,"")</f>
        <v/>
      </c>
    </row>
    <row r="68" spans="1:29" hidden="1" x14ac:dyDescent="0.2">
      <c r="A68" s="93" t="str">
        <f t="shared" si="0"/>
        <v/>
      </c>
      <c r="B68" s="93">
        <f t="shared" si="1"/>
        <v>9</v>
      </c>
      <c r="C68" s="93">
        <v>60</v>
      </c>
      <c r="D68" s="93" t="str">
        <f>IF(Centralizator!$U68=$A$1,Centralizator!A68,"")</f>
        <v/>
      </c>
      <c r="E68" s="93" t="str">
        <f>IF(Centralizator!$U68=$A$1,Centralizator!B68,"")</f>
        <v/>
      </c>
      <c r="F68" s="93" t="str">
        <f>IF(Centralizator!$U68=$A$1,Centralizator!C68,"")</f>
        <v/>
      </c>
      <c r="G68" s="100" t="str">
        <f>IF(Centralizator!$U68=$A$1,Centralizator!D68,"")</f>
        <v/>
      </c>
      <c r="H68" s="100" t="str">
        <f>IF(Centralizator!$U68=$A$1,Centralizator!E68,"")</f>
        <v/>
      </c>
      <c r="I68" s="100" t="str">
        <f>IF(Centralizator!$U68=$A$1,Centralizator!F68,"")</f>
        <v/>
      </c>
      <c r="J68" s="100" t="str">
        <f>IF(Centralizator!$U68=$A$1,Centralizator!G68,"")</f>
        <v/>
      </c>
      <c r="K68" s="100" t="str">
        <f>IF(Centralizator!$U68=$A$1,Centralizator!H68,"")</f>
        <v/>
      </c>
      <c r="L68" s="100" t="str">
        <f>IF(Centralizator!$U68=$A$1,Centralizator!J68,"")</f>
        <v/>
      </c>
      <c r="M68" s="100" t="str">
        <f>IF(Centralizator!$U68=$A$1,Centralizator!K68,"")</f>
        <v/>
      </c>
      <c r="N68" s="100" t="str">
        <f>IF(Centralizator!$U68=$A$1,Centralizator!L68,"")</f>
        <v/>
      </c>
      <c r="O68" s="94" t="str">
        <f>IF(Centralizator!$U68=$A$1,Centralizator!N68,"")</f>
        <v/>
      </c>
      <c r="P68" s="94" t="str">
        <f>IF(Centralizator!$U68=$A$1,Centralizator!O68,"")</f>
        <v/>
      </c>
      <c r="Q68" s="94" t="str">
        <f>IF(Centralizator!$U68=$A$1,Centralizator!P68,"")</f>
        <v/>
      </c>
      <c r="R68" s="94" t="str">
        <f>IF(Centralizator!$U68=$A$1,Centralizator!Q68,"")</f>
        <v/>
      </c>
      <c r="S68" s="94" t="str">
        <f>IF(Centralizator!$U68=$A$1,Centralizator!R68,"")</f>
        <v/>
      </c>
      <c r="T68" s="94" t="str">
        <f>IF(Centralizator!$U68=$A$1,Centralizator!S68,"")</f>
        <v/>
      </c>
      <c r="U68" s="94" t="str">
        <f>IF(Centralizator!$U68=$A$1,Centralizator!T68,"")</f>
        <v/>
      </c>
      <c r="V68" s="94" t="str">
        <f>IF(Centralizator!$U68=$A$1,Centralizator!U68,"")</f>
        <v/>
      </c>
      <c r="W68" s="94" t="str">
        <f>IF(Centralizator!$U68=$A$1,Centralizator!V68,"")</f>
        <v/>
      </c>
      <c r="X68" s="94" t="str">
        <f>IF(Centralizator!$U68=$A$1,Centralizator!W68,"")</f>
        <v/>
      </c>
      <c r="Y68" s="94" t="str">
        <f>IF(Centralizator!$U68=$A$1,Centralizator!X68,"")</f>
        <v/>
      </c>
      <c r="Z68" s="94" t="str">
        <f>IF(Centralizator!$U68=$A$1,Centralizator!Y68,"")</f>
        <v/>
      </c>
      <c r="AA68" s="94" t="str">
        <f>IF(Centralizator!$U68=$A$1,Centralizator!Z68,"")</f>
        <v/>
      </c>
      <c r="AB68" s="94" t="str">
        <f>IF(Centralizator!$U68=$A$1,Centralizator!AA68,"")</f>
        <v/>
      </c>
      <c r="AC68" s="94" t="str">
        <f>IF(Centralizator!$U68=$A$1,Centralizator!AB68,"")</f>
        <v/>
      </c>
    </row>
    <row r="69" spans="1:29" hidden="1" x14ac:dyDescent="0.2">
      <c r="A69" s="93">
        <f t="shared" si="0"/>
        <v>10</v>
      </c>
      <c r="B69" s="93">
        <f t="shared" si="1"/>
        <v>10</v>
      </c>
      <c r="C69" s="93">
        <v>61</v>
      </c>
      <c r="D69" s="93">
        <f>IF(Centralizator!$U69=$A$1,Centralizator!A69,"")</f>
        <v>4</v>
      </c>
      <c r="E69" s="93">
        <f>IF(Centralizator!$U69=$A$1,Centralizator!B69,"")</f>
        <v>7</v>
      </c>
      <c r="F69" s="93" t="str">
        <f>IF(Centralizator!$U69=$A$1,Centralizator!C69,"")</f>
        <v>Communication</v>
      </c>
      <c r="G69" s="100">
        <f>IF(Centralizator!$U69=$A$1,Centralizator!D69,"")</f>
        <v>0</v>
      </c>
      <c r="H69" s="100">
        <f>IF(Centralizator!$U69=$A$1,Centralizator!E69,"")</f>
        <v>0</v>
      </c>
      <c r="I69" s="100">
        <f>IF(Centralizator!$U69=$A$1,Centralizator!F69,"")</f>
        <v>0</v>
      </c>
      <c r="J69" s="100">
        <f>IF(Centralizator!$U69=$A$1,Centralizator!G69,"")</f>
        <v>0</v>
      </c>
      <c r="K69" s="100">
        <f>IF(Centralizator!$U69=$A$1,Centralizator!H69,"")</f>
        <v>0</v>
      </c>
      <c r="L69" s="100" t="str">
        <f>IF(Centralizator!$U69=$A$1,Centralizator!J69,"")</f>
        <v>Asist.</v>
      </c>
      <c r="M69" s="100" t="str">
        <f>IF(Centralizator!$U69=$A$1,Centralizator!K69,"")</f>
        <v>dr.</v>
      </c>
      <c r="N69" s="100" t="str">
        <f>IF(Centralizator!$U69=$A$1,Centralizator!L69,"")</f>
        <v>PALEA Adina</v>
      </c>
      <c r="O69" s="94" t="str">
        <f>IF(Centralizator!$U69=$A$1,Centralizator!N69,"")</f>
        <v>D</v>
      </c>
      <c r="P69" s="94">
        <f>IF(Centralizator!$U69=$A$1,Centralizator!O69,"")</f>
        <v>1</v>
      </c>
      <c r="Q69" s="94">
        <f>IF(Centralizator!$U69=$A$1,Centralizator!P69,"")</f>
        <v>0</v>
      </c>
      <c r="R69" s="94">
        <f>IF(Centralizator!$U69=$A$1,Centralizator!Q69,"")</f>
        <v>14</v>
      </c>
      <c r="S69" s="94">
        <f>IF(Centralizator!$U69=$A$1,Centralizator!R69,"")</f>
        <v>0</v>
      </c>
      <c r="T69" s="94">
        <f>IF(Centralizator!$U69=$A$1,Centralizator!S69,"")</f>
        <v>0</v>
      </c>
      <c r="U69" s="94">
        <f>IF(Centralizator!$U69=$A$1,Centralizator!T69,"")</f>
        <v>14</v>
      </c>
      <c r="V69" s="94" t="str">
        <f>IF(Centralizator!$U69=$A$1,Centralizator!U69,"")</f>
        <v>DC</v>
      </c>
      <c r="W69" s="94">
        <f>IF(Centralizator!$U69=$A$1,Centralizator!V69,"")</f>
        <v>14</v>
      </c>
      <c r="X69" s="94">
        <f>IF(Centralizator!$U69=$A$1,Centralizator!W69,"")</f>
        <v>0</v>
      </c>
      <c r="Y69" s="94">
        <f>IF(Centralizator!$U69=$A$1,Centralizator!X69,"")</f>
        <v>14</v>
      </c>
      <c r="Z69" s="94">
        <f>IF(Centralizator!$U69=$A$1,Centralizator!Y69,"")</f>
        <v>1</v>
      </c>
      <c r="AA69" s="94">
        <f>IF(Centralizator!$U69=$A$1,Centralizator!Z69,"")</f>
        <v>0</v>
      </c>
      <c r="AB69" s="94">
        <f>IF(Centralizator!$U69=$A$1,Centralizator!AA69,"")</f>
        <v>1</v>
      </c>
      <c r="AC69" s="94" t="str">
        <f>IF(Centralizator!$U69=$A$1,Centralizator!AB69,"")</f>
        <v>Oblig.</v>
      </c>
    </row>
    <row r="70" spans="1:29" hidden="1" x14ac:dyDescent="0.2">
      <c r="A70" s="93" t="str">
        <f t="shared" si="0"/>
        <v/>
      </c>
      <c r="B70" s="93">
        <f t="shared" si="1"/>
        <v>10</v>
      </c>
      <c r="C70" s="93">
        <v>62</v>
      </c>
      <c r="D70" s="93" t="str">
        <f>IF(Centralizator!$U70=$A$1,Centralizator!A70,"")</f>
        <v/>
      </c>
      <c r="E70" s="93" t="str">
        <f>IF(Centralizator!$U70=$A$1,Centralizator!B70,"")</f>
        <v/>
      </c>
      <c r="F70" s="93" t="str">
        <f>IF(Centralizator!$U70=$A$1,Centralizator!C70,"")</f>
        <v/>
      </c>
      <c r="G70" s="100" t="str">
        <f>IF(Centralizator!$U70=$A$1,Centralizator!D70,"")</f>
        <v/>
      </c>
      <c r="H70" s="100" t="str">
        <f>IF(Centralizator!$U70=$A$1,Centralizator!E70,"")</f>
        <v/>
      </c>
      <c r="I70" s="100" t="str">
        <f>IF(Centralizator!$U70=$A$1,Centralizator!F70,"")</f>
        <v/>
      </c>
      <c r="J70" s="100" t="str">
        <f>IF(Centralizator!$U70=$A$1,Centralizator!G70,"")</f>
        <v/>
      </c>
      <c r="K70" s="100" t="str">
        <f>IF(Centralizator!$U70=$A$1,Centralizator!H70,"")</f>
        <v/>
      </c>
      <c r="L70" s="100" t="str">
        <f>IF(Centralizator!$U70=$A$1,Centralizator!J70,"")</f>
        <v/>
      </c>
      <c r="M70" s="100" t="str">
        <f>IF(Centralizator!$U70=$A$1,Centralizator!K70,"")</f>
        <v/>
      </c>
      <c r="N70" s="100" t="str">
        <f>IF(Centralizator!$U70=$A$1,Centralizator!L70,"")</f>
        <v/>
      </c>
      <c r="O70" s="94" t="str">
        <f>IF(Centralizator!$U70=$A$1,Centralizator!N70,"")</f>
        <v/>
      </c>
      <c r="P70" s="94" t="str">
        <f>IF(Centralizator!$U70=$A$1,Centralizator!O70,"")</f>
        <v/>
      </c>
      <c r="Q70" s="94" t="str">
        <f>IF(Centralizator!$U70=$A$1,Centralizator!P70,"")</f>
        <v/>
      </c>
      <c r="R70" s="94" t="str">
        <f>IF(Centralizator!$U70=$A$1,Centralizator!Q70,"")</f>
        <v/>
      </c>
      <c r="S70" s="94" t="str">
        <f>IF(Centralizator!$U70=$A$1,Centralizator!R70,"")</f>
        <v/>
      </c>
      <c r="T70" s="94" t="str">
        <f>IF(Centralizator!$U70=$A$1,Centralizator!S70,"")</f>
        <v/>
      </c>
      <c r="U70" s="94" t="str">
        <f>IF(Centralizator!$U70=$A$1,Centralizator!T70,"")</f>
        <v/>
      </c>
      <c r="V70" s="94" t="str">
        <f>IF(Centralizator!$U70=$A$1,Centralizator!U70,"")</f>
        <v/>
      </c>
      <c r="W70" s="94" t="str">
        <f>IF(Centralizator!$U70=$A$1,Centralizator!V70,"")</f>
        <v/>
      </c>
      <c r="X70" s="94" t="str">
        <f>IF(Centralizator!$U70=$A$1,Centralizator!W70,"")</f>
        <v/>
      </c>
      <c r="Y70" s="94" t="str">
        <f>IF(Centralizator!$U70=$A$1,Centralizator!X70,"")</f>
        <v/>
      </c>
      <c r="Z70" s="94" t="str">
        <f>IF(Centralizator!$U70=$A$1,Centralizator!Y70,"")</f>
        <v/>
      </c>
      <c r="AA70" s="94" t="str">
        <f>IF(Centralizator!$U70=$A$1,Centralizator!Z70,"")</f>
        <v/>
      </c>
      <c r="AB70" s="94" t="str">
        <f>IF(Centralizator!$U70=$A$1,Centralizator!AA70,"")</f>
        <v/>
      </c>
      <c r="AC70" s="94" t="str">
        <f>IF(Centralizator!$U70=$A$1,Centralizator!AB70,"")</f>
        <v/>
      </c>
    </row>
    <row r="71" spans="1:29" hidden="1" x14ac:dyDescent="0.2">
      <c r="A71" s="93" t="str">
        <f t="shared" si="0"/>
        <v/>
      </c>
      <c r="B71" s="93">
        <f t="shared" si="1"/>
        <v>10</v>
      </c>
      <c r="C71" s="93">
        <v>63</v>
      </c>
      <c r="D71" s="93" t="str">
        <f>IF(Centralizator!$U71=$A$1,Centralizator!A71,"")</f>
        <v/>
      </c>
      <c r="E71" s="93" t="str">
        <f>IF(Centralizator!$U71=$A$1,Centralizator!B71,"")</f>
        <v/>
      </c>
      <c r="F71" s="93" t="str">
        <f>IF(Centralizator!$U71=$A$1,Centralizator!C71,"")</f>
        <v/>
      </c>
      <c r="G71" s="100" t="str">
        <f>IF(Centralizator!$U71=$A$1,Centralizator!D71,"")</f>
        <v/>
      </c>
      <c r="H71" s="100" t="str">
        <f>IF(Centralizator!$U71=$A$1,Centralizator!E71,"")</f>
        <v/>
      </c>
      <c r="I71" s="100" t="str">
        <f>IF(Centralizator!$U71=$A$1,Centralizator!F71,"")</f>
        <v/>
      </c>
      <c r="J71" s="100" t="str">
        <f>IF(Centralizator!$U71=$A$1,Centralizator!G71,"")</f>
        <v/>
      </c>
      <c r="K71" s="100" t="str">
        <f>IF(Centralizator!$U71=$A$1,Centralizator!H71,"")</f>
        <v/>
      </c>
      <c r="L71" s="100" t="str">
        <f>IF(Centralizator!$U71=$A$1,Centralizator!J71,"")</f>
        <v/>
      </c>
      <c r="M71" s="100" t="str">
        <f>IF(Centralizator!$U71=$A$1,Centralizator!K71,"")</f>
        <v/>
      </c>
      <c r="N71" s="100" t="str">
        <f>IF(Centralizator!$U71=$A$1,Centralizator!L71,"")</f>
        <v/>
      </c>
      <c r="O71" s="94" t="str">
        <f>IF(Centralizator!$U71=$A$1,Centralizator!N71,"")</f>
        <v/>
      </c>
      <c r="P71" s="94" t="str">
        <f>IF(Centralizator!$U71=$A$1,Centralizator!O71,"")</f>
        <v/>
      </c>
      <c r="Q71" s="94" t="str">
        <f>IF(Centralizator!$U71=$A$1,Centralizator!P71,"")</f>
        <v/>
      </c>
      <c r="R71" s="94" t="str">
        <f>IF(Centralizator!$U71=$A$1,Centralizator!Q71,"")</f>
        <v/>
      </c>
      <c r="S71" s="94" t="str">
        <f>IF(Centralizator!$U71=$A$1,Centralizator!R71,"")</f>
        <v/>
      </c>
      <c r="T71" s="94" t="str">
        <f>IF(Centralizator!$U71=$A$1,Centralizator!S71,"")</f>
        <v/>
      </c>
      <c r="U71" s="94" t="str">
        <f>IF(Centralizator!$U71=$A$1,Centralizator!T71,"")</f>
        <v/>
      </c>
      <c r="V71" s="94" t="str">
        <f>IF(Centralizator!$U71=$A$1,Centralizator!U71,"")</f>
        <v/>
      </c>
      <c r="W71" s="94" t="str">
        <f>IF(Centralizator!$U71=$A$1,Centralizator!V71,"")</f>
        <v/>
      </c>
      <c r="X71" s="94" t="str">
        <f>IF(Centralizator!$U71=$A$1,Centralizator!W71,"")</f>
        <v/>
      </c>
      <c r="Y71" s="94" t="str">
        <f>IF(Centralizator!$U71=$A$1,Centralizator!X71,"")</f>
        <v/>
      </c>
      <c r="Z71" s="94" t="str">
        <f>IF(Centralizator!$U71=$A$1,Centralizator!Y71,"")</f>
        <v/>
      </c>
      <c r="AA71" s="94" t="str">
        <f>IF(Centralizator!$U71=$A$1,Centralizator!Z71,"")</f>
        <v/>
      </c>
      <c r="AB71" s="94" t="str">
        <f>IF(Centralizator!$U71=$A$1,Centralizator!AA71,"")</f>
        <v/>
      </c>
      <c r="AC71" s="94" t="str">
        <f>IF(Centralizator!$U71=$A$1,Centralizator!AB71,"")</f>
        <v/>
      </c>
    </row>
    <row r="72" spans="1:29" hidden="1" x14ac:dyDescent="0.2">
      <c r="A72" s="93" t="str">
        <f t="shared" si="0"/>
        <v/>
      </c>
      <c r="B72" s="93">
        <f t="shared" si="1"/>
        <v>10</v>
      </c>
      <c r="C72" s="93">
        <v>64</v>
      </c>
      <c r="D72" s="93" t="str">
        <f>IF(Centralizator!$U72=$A$1,Centralizator!A72,"")</f>
        <v/>
      </c>
      <c r="E72" s="93" t="str">
        <f>IF(Centralizator!$U72=$A$1,Centralizator!B72,"")</f>
        <v/>
      </c>
      <c r="F72" s="93" t="str">
        <f>IF(Centralizator!$U72=$A$1,Centralizator!C72,"")</f>
        <v/>
      </c>
      <c r="G72" s="100" t="str">
        <f>IF(Centralizator!$U72=$A$1,Centralizator!D72,"")</f>
        <v/>
      </c>
      <c r="H72" s="100" t="str">
        <f>IF(Centralizator!$U72=$A$1,Centralizator!E72,"")</f>
        <v/>
      </c>
      <c r="I72" s="100" t="str">
        <f>IF(Centralizator!$U72=$A$1,Centralizator!F72,"")</f>
        <v/>
      </c>
      <c r="J72" s="100" t="str">
        <f>IF(Centralizator!$U72=$A$1,Centralizator!G72,"")</f>
        <v/>
      </c>
      <c r="K72" s="100" t="str">
        <f>IF(Centralizator!$U72=$A$1,Centralizator!H72,"")</f>
        <v/>
      </c>
      <c r="L72" s="100" t="str">
        <f>IF(Centralizator!$U72=$A$1,Centralizator!J72,"")</f>
        <v/>
      </c>
      <c r="M72" s="100" t="str">
        <f>IF(Centralizator!$U72=$A$1,Centralizator!K72,"")</f>
        <v/>
      </c>
      <c r="N72" s="100" t="str">
        <f>IF(Centralizator!$U72=$A$1,Centralizator!L72,"")</f>
        <v/>
      </c>
      <c r="O72" s="94" t="str">
        <f>IF(Centralizator!$U72=$A$1,Centralizator!N72,"")</f>
        <v/>
      </c>
      <c r="P72" s="94" t="str">
        <f>IF(Centralizator!$U72=$A$1,Centralizator!O72,"")</f>
        <v/>
      </c>
      <c r="Q72" s="94" t="str">
        <f>IF(Centralizator!$U72=$A$1,Centralizator!P72,"")</f>
        <v/>
      </c>
      <c r="R72" s="94" t="str">
        <f>IF(Centralizator!$U72=$A$1,Centralizator!Q72,"")</f>
        <v/>
      </c>
      <c r="S72" s="94" t="str">
        <f>IF(Centralizator!$U72=$A$1,Centralizator!R72,"")</f>
        <v/>
      </c>
      <c r="T72" s="94" t="str">
        <f>IF(Centralizator!$U72=$A$1,Centralizator!S72,"")</f>
        <v/>
      </c>
      <c r="U72" s="94" t="str">
        <f>IF(Centralizator!$U72=$A$1,Centralizator!T72,"")</f>
        <v/>
      </c>
      <c r="V72" s="94" t="str">
        <f>IF(Centralizator!$U72=$A$1,Centralizator!U72,"")</f>
        <v/>
      </c>
      <c r="W72" s="94" t="str">
        <f>IF(Centralizator!$U72=$A$1,Centralizator!V72,"")</f>
        <v/>
      </c>
      <c r="X72" s="94" t="str">
        <f>IF(Centralizator!$U72=$A$1,Centralizator!W72,"")</f>
        <v/>
      </c>
      <c r="Y72" s="94" t="str">
        <f>IF(Centralizator!$U72=$A$1,Centralizator!X72,"")</f>
        <v/>
      </c>
      <c r="Z72" s="94" t="str">
        <f>IF(Centralizator!$U72=$A$1,Centralizator!Y72,"")</f>
        <v/>
      </c>
      <c r="AA72" s="94" t="str">
        <f>IF(Centralizator!$U72=$A$1,Centralizator!Z72,"")</f>
        <v/>
      </c>
      <c r="AB72" s="94" t="str">
        <f>IF(Centralizator!$U72=$A$1,Centralizator!AA72,"")</f>
        <v/>
      </c>
      <c r="AC72" s="94" t="str">
        <f>IF(Centralizator!$U72=$A$1,Centralizator!AB72,"")</f>
        <v/>
      </c>
    </row>
    <row r="73" spans="1:29" hidden="1" x14ac:dyDescent="0.2">
      <c r="A73" s="93" t="str">
        <f t="shared" si="0"/>
        <v/>
      </c>
      <c r="B73" s="93">
        <f t="shared" si="1"/>
        <v>10</v>
      </c>
      <c r="C73" s="93">
        <v>65</v>
      </c>
      <c r="D73" s="93" t="str">
        <f>IF(Centralizator!$U73=$A$1,Centralizator!A73,"")</f>
        <v/>
      </c>
      <c r="E73" s="93" t="str">
        <f>IF(Centralizator!$U73=$A$1,Centralizator!B73,"")</f>
        <v/>
      </c>
      <c r="F73" s="93" t="str">
        <f>IF(Centralizator!$U73=$A$1,Centralizator!C73,"")</f>
        <v/>
      </c>
      <c r="G73" s="100" t="str">
        <f>IF(Centralizator!$U73=$A$1,Centralizator!D73,"")</f>
        <v/>
      </c>
      <c r="H73" s="100" t="str">
        <f>IF(Centralizator!$U73=$A$1,Centralizator!E73,"")</f>
        <v/>
      </c>
      <c r="I73" s="100" t="str">
        <f>IF(Centralizator!$U73=$A$1,Centralizator!F73,"")</f>
        <v/>
      </c>
      <c r="J73" s="100" t="str">
        <f>IF(Centralizator!$U73=$A$1,Centralizator!G73,"")</f>
        <v/>
      </c>
      <c r="K73" s="100" t="str">
        <f>IF(Centralizator!$U73=$A$1,Centralizator!H73,"")</f>
        <v/>
      </c>
      <c r="L73" s="100" t="str">
        <f>IF(Centralizator!$U73=$A$1,Centralizator!J73,"")</f>
        <v/>
      </c>
      <c r="M73" s="100" t="str">
        <f>IF(Centralizator!$U73=$A$1,Centralizator!K73,"")</f>
        <v/>
      </c>
      <c r="N73" s="100" t="str">
        <f>IF(Centralizator!$U73=$A$1,Centralizator!L73,"")</f>
        <v/>
      </c>
      <c r="O73" s="94" t="str">
        <f>IF(Centralizator!$U73=$A$1,Centralizator!N73,"")</f>
        <v/>
      </c>
      <c r="P73" s="94" t="str">
        <f>IF(Centralizator!$U73=$A$1,Centralizator!O73,"")</f>
        <v/>
      </c>
      <c r="Q73" s="94" t="str">
        <f>IF(Centralizator!$U73=$A$1,Centralizator!P73,"")</f>
        <v/>
      </c>
      <c r="R73" s="94" t="str">
        <f>IF(Centralizator!$U73=$A$1,Centralizator!Q73,"")</f>
        <v/>
      </c>
      <c r="S73" s="94" t="str">
        <f>IF(Centralizator!$U73=$A$1,Centralizator!R73,"")</f>
        <v/>
      </c>
      <c r="T73" s="94" t="str">
        <f>IF(Centralizator!$U73=$A$1,Centralizator!S73,"")</f>
        <v/>
      </c>
      <c r="U73" s="94" t="str">
        <f>IF(Centralizator!$U73=$A$1,Centralizator!T73,"")</f>
        <v/>
      </c>
      <c r="V73" s="94" t="str">
        <f>IF(Centralizator!$U73=$A$1,Centralizator!U73,"")</f>
        <v/>
      </c>
      <c r="W73" s="94" t="str">
        <f>IF(Centralizator!$U73=$A$1,Centralizator!V73,"")</f>
        <v/>
      </c>
      <c r="X73" s="94" t="str">
        <f>IF(Centralizator!$U73=$A$1,Centralizator!W73,"")</f>
        <v/>
      </c>
      <c r="Y73" s="94" t="str">
        <f>IF(Centralizator!$U73=$A$1,Centralizator!X73,"")</f>
        <v/>
      </c>
      <c r="Z73" s="94" t="str">
        <f>IF(Centralizator!$U73=$A$1,Centralizator!Y73,"")</f>
        <v/>
      </c>
      <c r="AA73" s="94" t="str">
        <f>IF(Centralizator!$U73=$A$1,Centralizator!Z73,"")</f>
        <v/>
      </c>
      <c r="AB73" s="94" t="str">
        <f>IF(Centralizator!$U73=$A$1,Centralizator!AA73,"")</f>
        <v/>
      </c>
      <c r="AC73" s="94" t="str">
        <f>IF(Centralizator!$U73=$A$1,Centralizator!AB73,"")</f>
        <v/>
      </c>
    </row>
    <row r="74" spans="1:29" hidden="1" x14ac:dyDescent="0.2">
      <c r="A74" s="93" t="str">
        <f t="shared" si="0"/>
        <v/>
      </c>
      <c r="B74" s="93">
        <f t="shared" si="1"/>
        <v>10</v>
      </c>
      <c r="C74" s="93">
        <v>66</v>
      </c>
      <c r="D74" s="93" t="str">
        <f>IF(Centralizator!$U74=$A$1,Centralizator!A74,"")</f>
        <v/>
      </c>
      <c r="E74" s="93" t="str">
        <f>IF(Centralizator!$U74=$A$1,Centralizator!B74,"")</f>
        <v/>
      </c>
      <c r="F74" s="93" t="str">
        <f>IF(Centralizator!$U74=$A$1,Centralizator!C74,"")</f>
        <v/>
      </c>
      <c r="G74" s="100" t="str">
        <f>IF(Centralizator!$U74=$A$1,Centralizator!D74,"")</f>
        <v/>
      </c>
      <c r="H74" s="100" t="str">
        <f>IF(Centralizator!$U74=$A$1,Centralizator!E74,"")</f>
        <v/>
      </c>
      <c r="I74" s="100" t="str">
        <f>IF(Centralizator!$U74=$A$1,Centralizator!F74,"")</f>
        <v/>
      </c>
      <c r="J74" s="100" t="str">
        <f>IF(Centralizator!$U74=$A$1,Centralizator!G74,"")</f>
        <v/>
      </c>
      <c r="K74" s="100" t="str">
        <f>IF(Centralizator!$U74=$A$1,Centralizator!H74,"")</f>
        <v/>
      </c>
      <c r="L74" s="100" t="str">
        <f>IF(Centralizator!$U74=$A$1,Centralizator!J74,"")</f>
        <v/>
      </c>
      <c r="M74" s="100" t="str">
        <f>IF(Centralizator!$U74=$A$1,Centralizator!K74,"")</f>
        <v/>
      </c>
      <c r="N74" s="100" t="str">
        <f>IF(Centralizator!$U74=$A$1,Centralizator!L74,"")</f>
        <v/>
      </c>
      <c r="O74" s="94" t="str">
        <f>IF(Centralizator!$U74=$A$1,Centralizator!N74,"")</f>
        <v/>
      </c>
      <c r="P74" s="94" t="str">
        <f>IF(Centralizator!$U74=$A$1,Centralizator!O74,"")</f>
        <v/>
      </c>
      <c r="Q74" s="94" t="str">
        <f>IF(Centralizator!$U74=$A$1,Centralizator!P74,"")</f>
        <v/>
      </c>
      <c r="R74" s="94" t="str">
        <f>IF(Centralizator!$U74=$A$1,Centralizator!Q74,"")</f>
        <v/>
      </c>
      <c r="S74" s="94" t="str">
        <f>IF(Centralizator!$U74=$A$1,Centralizator!R74,"")</f>
        <v/>
      </c>
      <c r="T74" s="94" t="str">
        <f>IF(Centralizator!$U74=$A$1,Centralizator!S74,"")</f>
        <v/>
      </c>
      <c r="U74" s="94" t="str">
        <f>IF(Centralizator!$U74=$A$1,Centralizator!T74,"")</f>
        <v/>
      </c>
      <c r="V74" s="94" t="str">
        <f>IF(Centralizator!$U74=$A$1,Centralizator!U74,"")</f>
        <v/>
      </c>
      <c r="W74" s="94" t="str">
        <f>IF(Centralizator!$U74=$A$1,Centralizator!V74,"")</f>
        <v/>
      </c>
      <c r="X74" s="94" t="str">
        <f>IF(Centralizator!$U74=$A$1,Centralizator!W74,"")</f>
        <v/>
      </c>
      <c r="Y74" s="94" t="str">
        <f>IF(Centralizator!$U74=$A$1,Centralizator!X74,"")</f>
        <v/>
      </c>
      <c r="Z74" s="94" t="str">
        <f>IF(Centralizator!$U74=$A$1,Centralizator!Y74,"")</f>
        <v/>
      </c>
      <c r="AA74" s="94" t="str">
        <f>IF(Centralizator!$U74=$A$1,Centralizator!Z74,"")</f>
        <v/>
      </c>
      <c r="AB74" s="94" t="str">
        <f>IF(Centralizator!$U74=$A$1,Centralizator!AA74,"")</f>
        <v/>
      </c>
      <c r="AC74" s="94" t="str">
        <f>IF(Centralizator!$U74=$A$1,Centralizator!AB74,"")</f>
        <v/>
      </c>
    </row>
    <row r="75" spans="1:29" hidden="1" x14ac:dyDescent="0.2">
      <c r="A75" s="93" t="str">
        <f t="shared" ref="A75:A104" si="2">IF(B75=B74+1,B75,"")</f>
        <v/>
      </c>
      <c r="B75" s="93">
        <f t="shared" ref="B75:B104" si="3">IF(D75="",B74,B74+1)</f>
        <v>10</v>
      </c>
      <c r="C75" s="93">
        <v>67</v>
      </c>
      <c r="D75" s="93" t="str">
        <f>IF(Centralizator!$U75=$A$1,Centralizator!A75,"")</f>
        <v/>
      </c>
      <c r="E75" s="93" t="str">
        <f>IF(Centralizator!$U75=$A$1,Centralizator!B75,"")</f>
        <v/>
      </c>
      <c r="F75" s="93" t="str">
        <f>IF(Centralizator!$U75=$A$1,Centralizator!C75,"")</f>
        <v/>
      </c>
      <c r="G75" s="100" t="str">
        <f>IF(Centralizator!$U75=$A$1,Centralizator!D75,"")</f>
        <v/>
      </c>
      <c r="H75" s="100" t="str">
        <f>IF(Centralizator!$U75=$A$1,Centralizator!E75,"")</f>
        <v/>
      </c>
      <c r="I75" s="100" t="str">
        <f>IF(Centralizator!$U75=$A$1,Centralizator!F75,"")</f>
        <v/>
      </c>
      <c r="J75" s="100" t="str">
        <f>IF(Centralizator!$U75=$A$1,Centralizator!G75,"")</f>
        <v/>
      </c>
      <c r="K75" s="100" t="str">
        <f>IF(Centralizator!$U75=$A$1,Centralizator!H75,"")</f>
        <v/>
      </c>
      <c r="L75" s="100" t="str">
        <f>IF(Centralizator!$U75=$A$1,Centralizator!J75,"")</f>
        <v/>
      </c>
      <c r="M75" s="100" t="str">
        <f>IF(Centralizator!$U75=$A$1,Centralizator!K75,"")</f>
        <v/>
      </c>
      <c r="N75" s="100" t="str">
        <f>IF(Centralizator!$U75=$A$1,Centralizator!L75,"")</f>
        <v/>
      </c>
      <c r="O75" s="94" t="str">
        <f>IF(Centralizator!$U75=$A$1,Centralizator!N75,"")</f>
        <v/>
      </c>
      <c r="P75" s="94" t="str">
        <f>IF(Centralizator!$U75=$A$1,Centralizator!O75,"")</f>
        <v/>
      </c>
      <c r="Q75" s="94" t="str">
        <f>IF(Centralizator!$U75=$A$1,Centralizator!P75,"")</f>
        <v/>
      </c>
      <c r="R75" s="94" t="str">
        <f>IF(Centralizator!$U75=$A$1,Centralizator!Q75,"")</f>
        <v/>
      </c>
      <c r="S75" s="94" t="str">
        <f>IF(Centralizator!$U75=$A$1,Centralizator!R75,"")</f>
        <v/>
      </c>
      <c r="T75" s="94" t="str">
        <f>IF(Centralizator!$U75=$A$1,Centralizator!S75,"")</f>
        <v/>
      </c>
      <c r="U75" s="94" t="str">
        <f>IF(Centralizator!$U75=$A$1,Centralizator!T75,"")</f>
        <v/>
      </c>
      <c r="V75" s="94" t="str">
        <f>IF(Centralizator!$U75=$A$1,Centralizator!U75,"")</f>
        <v/>
      </c>
      <c r="W75" s="94" t="str">
        <f>IF(Centralizator!$U75=$A$1,Centralizator!V75,"")</f>
        <v/>
      </c>
      <c r="X75" s="94" t="str">
        <f>IF(Centralizator!$U75=$A$1,Centralizator!W75,"")</f>
        <v/>
      </c>
      <c r="Y75" s="94" t="str">
        <f>IF(Centralizator!$U75=$A$1,Centralizator!X75,"")</f>
        <v/>
      </c>
      <c r="Z75" s="94" t="str">
        <f>IF(Centralizator!$U75=$A$1,Centralizator!Y75,"")</f>
        <v/>
      </c>
      <c r="AA75" s="94" t="str">
        <f>IF(Centralizator!$U75=$A$1,Centralizator!Z75,"")</f>
        <v/>
      </c>
      <c r="AB75" s="94" t="str">
        <f>IF(Centralizator!$U75=$A$1,Centralizator!AA75,"")</f>
        <v/>
      </c>
      <c r="AC75" s="94" t="str">
        <f>IF(Centralizator!$U75=$A$1,Centralizator!AB75,"")</f>
        <v/>
      </c>
    </row>
    <row r="76" spans="1:29" hidden="1" x14ac:dyDescent="0.2">
      <c r="A76" s="93" t="str">
        <f t="shared" si="2"/>
        <v/>
      </c>
      <c r="B76" s="93">
        <f t="shared" si="3"/>
        <v>10</v>
      </c>
      <c r="C76" s="93">
        <v>68</v>
      </c>
      <c r="D76" s="93" t="str">
        <f>IF(Centralizator!$U76=$A$1,Centralizator!A76,"")</f>
        <v/>
      </c>
      <c r="E76" s="93" t="str">
        <f>IF(Centralizator!$U76=$A$1,Centralizator!B76,"")</f>
        <v/>
      </c>
      <c r="F76" s="93" t="str">
        <f>IF(Centralizator!$U76=$A$1,Centralizator!C76,"")</f>
        <v/>
      </c>
      <c r="G76" s="100" t="str">
        <f>IF(Centralizator!$U76=$A$1,Centralizator!D76,"")</f>
        <v/>
      </c>
      <c r="H76" s="100" t="str">
        <f>IF(Centralizator!$U76=$A$1,Centralizator!E76,"")</f>
        <v/>
      </c>
      <c r="I76" s="100" t="str">
        <f>IF(Centralizator!$U76=$A$1,Centralizator!F76,"")</f>
        <v/>
      </c>
      <c r="J76" s="100" t="str">
        <f>IF(Centralizator!$U76=$A$1,Centralizator!G76,"")</f>
        <v/>
      </c>
      <c r="K76" s="100" t="str">
        <f>IF(Centralizator!$U76=$A$1,Centralizator!H76,"")</f>
        <v/>
      </c>
      <c r="L76" s="100" t="str">
        <f>IF(Centralizator!$U76=$A$1,Centralizator!J76,"")</f>
        <v/>
      </c>
      <c r="M76" s="100" t="str">
        <f>IF(Centralizator!$U76=$A$1,Centralizator!K76,"")</f>
        <v/>
      </c>
      <c r="N76" s="100" t="str">
        <f>IF(Centralizator!$U76=$A$1,Centralizator!L76,"")</f>
        <v/>
      </c>
      <c r="O76" s="94" t="str">
        <f>IF(Centralizator!$U76=$A$1,Centralizator!N76,"")</f>
        <v/>
      </c>
      <c r="P76" s="94" t="str">
        <f>IF(Centralizator!$U76=$A$1,Centralizator!O76,"")</f>
        <v/>
      </c>
      <c r="Q76" s="94" t="str">
        <f>IF(Centralizator!$U76=$A$1,Centralizator!P76,"")</f>
        <v/>
      </c>
      <c r="R76" s="94" t="str">
        <f>IF(Centralizator!$U76=$A$1,Centralizator!Q76,"")</f>
        <v/>
      </c>
      <c r="S76" s="94" t="str">
        <f>IF(Centralizator!$U76=$A$1,Centralizator!R76,"")</f>
        <v/>
      </c>
      <c r="T76" s="94" t="str">
        <f>IF(Centralizator!$U76=$A$1,Centralizator!S76,"")</f>
        <v/>
      </c>
      <c r="U76" s="94" t="str">
        <f>IF(Centralizator!$U76=$A$1,Centralizator!T76,"")</f>
        <v/>
      </c>
      <c r="V76" s="94" t="str">
        <f>IF(Centralizator!$U76=$A$1,Centralizator!U76,"")</f>
        <v/>
      </c>
      <c r="W76" s="94" t="str">
        <f>IF(Centralizator!$U76=$A$1,Centralizator!V76,"")</f>
        <v/>
      </c>
      <c r="X76" s="94" t="str">
        <f>IF(Centralizator!$U76=$A$1,Centralizator!W76,"")</f>
        <v/>
      </c>
      <c r="Y76" s="94" t="str">
        <f>IF(Centralizator!$U76=$A$1,Centralizator!X76,"")</f>
        <v/>
      </c>
      <c r="Z76" s="94" t="str">
        <f>IF(Centralizator!$U76=$A$1,Centralizator!Y76,"")</f>
        <v/>
      </c>
      <c r="AA76" s="94" t="str">
        <f>IF(Centralizator!$U76=$A$1,Centralizator!Z76,"")</f>
        <v/>
      </c>
      <c r="AB76" s="94" t="str">
        <f>IF(Centralizator!$U76=$A$1,Centralizator!AA76,"")</f>
        <v/>
      </c>
      <c r="AC76" s="94" t="str">
        <f>IF(Centralizator!$U76=$A$1,Centralizator!AB76,"")</f>
        <v/>
      </c>
    </row>
    <row r="77" spans="1:29" hidden="1" x14ac:dyDescent="0.2">
      <c r="A77" s="93" t="str">
        <f t="shared" si="2"/>
        <v/>
      </c>
      <c r="B77" s="93">
        <f t="shared" si="3"/>
        <v>10</v>
      </c>
      <c r="C77" s="93">
        <v>69</v>
      </c>
      <c r="D77" s="93" t="str">
        <f>IF(Centralizator!$U77=$A$1,Centralizator!A77,"")</f>
        <v/>
      </c>
      <c r="E77" s="93" t="str">
        <f>IF(Centralizator!$U77=$A$1,Centralizator!B77,"")</f>
        <v/>
      </c>
      <c r="F77" s="93" t="str">
        <f>IF(Centralizator!$U77=$A$1,Centralizator!C77,"")</f>
        <v/>
      </c>
      <c r="G77" s="100" t="str">
        <f>IF(Centralizator!$U77=$A$1,Centralizator!D77,"")</f>
        <v/>
      </c>
      <c r="H77" s="100" t="str">
        <f>IF(Centralizator!$U77=$A$1,Centralizator!E77,"")</f>
        <v/>
      </c>
      <c r="I77" s="100" t="str">
        <f>IF(Centralizator!$U77=$A$1,Centralizator!F77,"")</f>
        <v/>
      </c>
      <c r="J77" s="100" t="str">
        <f>IF(Centralizator!$U77=$A$1,Centralizator!G77,"")</f>
        <v/>
      </c>
      <c r="K77" s="100" t="str">
        <f>IF(Centralizator!$U77=$A$1,Centralizator!H77,"")</f>
        <v/>
      </c>
      <c r="L77" s="100" t="str">
        <f>IF(Centralizator!$U77=$A$1,Centralizator!J77,"")</f>
        <v/>
      </c>
      <c r="M77" s="100" t="str">
        <f>IF(Centralizator!$U77=$A$1,Centralizator!K77,"")</f>
        <v/>
      </c>
      <c r="N77" s="100" t="str">
        <f>IF(Centralizator!$U77=$A$1,Centralizator!L77,"")</f>
        <v/>
      </c>
      <c r="O77" s="94" t="str">
        <f>IF(Centralizator!$U77=$A$1,Centralizator!N77,"")</f>
        <v/>
      </c>
      <c r="P77" s="94" t="str">
        <f>IF(Centralizator!$U77=$A$1,Centralizator!O77,"")</f>
        <v/>
      </c>
      <c r="Q77" s="94" t="str">
        <f>IF(Centralizator!$U77=$A$1,Centralizator!P77,"")</f>
        <v/>
      </c>
      <c r="R77" s="94" t="str">
        <f>IF(Centralizator!$U77=$A$1,Centralizator!Q77,"")</f>
        <v/>
      </c>
      <c r="S77" s="94" t="str">
        <f>IF(Centralizator!$U77=$A$1,Centralizator!R77,"")</f>
        <v/>
      </c>
      <c r="T77" s="94" t="str">
        <f>IF(Centralizator!$U77=$A$1,Centralizator!S77,"")</f>
        <v/>
      </c>
      <c r="U77" s="94" t="str">
        <f>IF(Centralizator!$U77=$A$1,Centralizator!T77,"")</f>
        <v/>
      </c>
      <c r="V77" s="94" t="str">
        <f>IF(Centralizator!$U77=$A$1,Centralizator!U77,"")</f>
        <v/>
      </c>
      <c r="W77" s="94" t="str">
        <f>IF(Centralizator!$U77=$A$1,Centralizator!V77,"")</f>
        <v/>
      </c>
      <c r="X77" s="94" t="str">
        <f>IF(Centralizator!$U77=$A$1,Centralizator!W77,"")</f>
        <v/>
      </c>
      <c r="Y77" s="94" t="str">
        <f>IF(Centralizator!$U77=$A$1,Centralizator!X77,"")</f>
        <v/>
      </c>
      <c r="Z77" s="94" t="str">
        <f>IF(Centralizator!$U77=$A$1,Centralizator!Y77,"")</f>
        <v/>
      </c>
      <c r="AA77" s="94" t="str">
        <f>IF(Centralizator!$U77=$A$1,Centralizator!Z77,"")</f>
        <v/>
      </c>
      <c r="AB77" s="94" t="str">
        <f>IF(Centralizator!$U77=$A$1,Centralizator!AA77,"")</f>
        <v/>
      </c>
      <c r="AC77" s="94" t="str">
        <f>IF(Centralizator!$U77=$A$1,Centralizator!AB77,"")</f>
        <v/>
      </c>
    </row>
    <row r="78" spans="1:29" hidden="1" x14ac:dyDescent="0.2">
      <c r="A78" s="93" t="str">
        <f t="shared" si="2"/>
        <v/>
      </c>
      <c r="B78" s="93">
        <f t="shared" si="3"/>
        <v>10</v>
      </c>
      <c r="C78" s="93">
        <v>70</v>
      </c>
      <c r="D78" s="93" t="str">
        <f>IF(Centralizator!$U78=$A$1,Centralizator!A78,"")</f>
        <v/>
      </c>
      <c r="E78" s="93" t="str">
        <f>IF(Centralizator!$U78=$A$1,Centralizator!B78,"")</f>
        <v/>
      </c>
      <c r="F78" s="93" t="str">
        <f>IF(Centralizator!$U78=$A$1,Centralizator!C78,"")</f>
        <v/>
      </c>
      <c r="G78" s="100" t="str">
        <f>IF(Centralizator!$U78=$A$1,Centralizator!D78,"")</f>
        <v/>
      </c>
      <c r="H78" s="100" t="str">
        <f>IF(Centralizator!$U78=$A$1,Centralizator!E78,"")</f>
        <v/>
      </c>
      <c r="I78" s="100" t="str">
        <f>IF(Centralizator!$U78=$A$1,Centralizator!F78,"")</f>
        <v/>
      </c>
      <c r="J78" s="100" t="str">
        <f>IF(Centralizator!$U78=$A$1,Centralizator!G78,"")</f>
        <v/>
      </c>
      <c r="K78" s="100" t="str">
        <f>IF(Centralizator!$U78=$A$1,Centralizator!H78,"")</f>
        <v/>
      </c>
      <c r="L78" s="100" t="str">
        <f>IF(Centralizator!$U78=$A$1,Centralizator!J78,"")</f>
        <v/>
      </c>
      <c r="M78" s="100" t="str">
        <f>IF(Centralizator!$U78=$A$1,Centralizator!K78,"")</f>
        <v/>
      </c>
      <c r="N78" s="100" t="str">
        <f>IF(Centralizator!$U78=$A$1,Centralizator!L78,"")</f>
        <v/>
      </c>
      <c r="O78" s="94" t="str">
        <f>IF(Centralizator!$U78=$A$1,Centralizator!N78,"")</f>
        <v/>
      </c>
      <c r="P78" s="94" t="str">
        <f>IF(Centralizator!$U78=$A$1,Centralizator!O78,"")</f>
        <v/>
      </c>
      <c r="Q78" s="94" t="str">
        <f>IF(Centralizator!$U78=$A$1,Centralizator!P78,"")</f>
        <v/>
      </c>
      <c r="R78" s="94" t="str">
        <f>IF(Centralizator!$U78=$A$1,Centralizator!Q78,"")</f>
        <v/>
      </c>
      <c r="S78" s="94" t="str">
        <f>IF(Centralizator!$U78=$A$1,Centralizator!R78,"")</f>
        <v/>
      </c>
      <c r="T78" s="94" t="str">
        <f>IF(Centralizator!$U78=$A$1,Centralizator!S78,"")</f>
        <v/>
      </c>
      <c r="U78" s="94" t="str">
        <f>IF(Centralizator!$U78=$A$1,Centralizator!T78,"")</f>
        <v/>
      </c>
      <c r="V78" s="94" t="str">
        <f>IF(Centralizator!$U78=$A$1,Centralizator!U78,"")</f>
        <v/>
      </c>
      <c r="W78" s="94" t="str">
        <f>IF(Centralizator!$U78=$A$1,Centralizator!V78,"")</f>
        <v/>
      </c>
      <c r="X78" s="94" t="str">
        <f>IF(Centralizator!$U78=$A$1,Centralizator!W78,"")</f>
        <v/>
      </c>
      <c r="Y78" s="94" t="str">
        <f>IF(Centralizator!$U78=$A$1,Centralizator!X78,"")</f>
        <v/>
      </c>
      <c r="Z78" s="94" t="str">
        <f>IF(Centralizator!$U78=$A$1,Centralizator!Y78,"")</f>
        <v/>
      </c>
      <c r="AA78" s="94" t="str">
        <f>IF(Centralizator!$U78=$A$1,Centralizator!Z78,"")</f>
        <v/>
      </c>
      <c r="AB78" s="94" t="str">
        <f>IF(Centralizator!$U78=$A$1,Centralizator!AA78,"")</f>
        <v/>
      </c>
      <c r="AC78" s="94" t="str">
        <f>IF(Centralizator!$U78=$A$1,Centralizator!AB78,"")</f>
        <v/>
      </c>
    </row>
    <row r="79" spans="1:29" hidden="1" x14ac:dyDescent="0.2">
      <c r="A79" s="93" t="str">
        <f t="shared" si="2"/>
        <v/>
      </c>
      <c r="B79" s="93">
        <f t="shared" si="3"/>
        <v>10</v>
      </c>
      <c r="C79" s="93">
        <v>71</v>
      </c>
      <c r="D79" s="93" t="str">
        <f>IF(Centralizator!$U79=$A$1,Centralizator!A79,"")</f>
        <v/>
      </c>
      <c r="E79" s="93" t="str">
        <f>IF(Centralizator!$U79=$A$1,Centralizator!B79,"")</f>
        <v/>
      </c>
      <c r="F79" s="93" t="str">
        <f>IF(Centralizator!$U79=$A$1,Centralizator!C79,"")</f>
        <v/>
      </c>
      <c r="G79" s="100" t="str">
        <f>IF(Centralizator!$U79=$A$1,Centralizator!D79,"")</f>
        <v/>
      </c>
      <c r="H79" s="100" t="str">
        <f>IF(Centralizator!$U79=$A$1,Centralizator!E79,"")</f>
        <v/>
      </c>
      <c r="I79" s="100" t="str">
        <f>IF(Centralizator!$U79=$A$1,Centralizator!F79,"")</f>
        <v/>
      </c>
      <c r="J79" s="100" t="str">
        <f>IF(Centralizator!$U79=$A$1,Centralizator!G79,"")</f>
        <v/>
      </c>
      <c r="K79" s="100" t="str">
        <f>IF(Centralizator!$U79=$A$1,Centralizator!H79,"")</f>
        <v/>
      </c>
      <c r="L79" s="100" t="str">
        <f>IF(Centralizator!$U79=$A$1,Centralizator!J79,"")</f>
        <v/>
      </c>
      <c r="M79" s="100" t="str">
        <f>IF(Centralizator!$U79=$A$1,Centralizator!K79,"")</f>
        <v/>
      </c>
      <c r="N79" s="100" t="str">
        <f>IF(Centralizator!$U79=$A$1,Centralizator!L79,"")</f>
        <v/>
      </c>
      <c r="O79" s="94" t="str">
        <f>IF(Centralizator!$U79=$A$1,Centralizator!N79,"")</f>
        <v/>
      </c>
      <c r="P79" s="94" t="str">
        <f>IF(Centralizator!$U79=$A$1,Centralizator!O79,"")</f>
        <v/>
      </c>
      <c r="Q79" s="94" t="str">
        <f>IF(Centralizator!$U79=$A$1,Centralizator!P79,"")</f>
        <v/>
      </c>
      <c r="R79" s="94" t="str">
        <f>IF(Centralizator!$U79=$A$1,Centralizator!Q79,"")</f>
        <v/>
      </c>
      <c r="S79" s="94" t="str">
        <f>IF(Centralizator!$U79=$A$1,Centralizator!R79,"")</f>
        <v/>
      </c>
      <c r="T79" s="94" t="str">
        <f>IF(Centralizator!$U79=$A$1,Centralizator!S79,"")</f>
        <v/>
      </c>
      <c r="U79" s="94" t="str">
        <f>IF(Centralizator!$U79=$A$1,Centralizator!T79,"")</f>
        <v/>
      </c>
      <c r="V79" s="94" t="str">
        <f>IF(Centralizator!$U79=$A$1,Centralizator!U79,"")</f>
        <v/>
      </c>
      <c r="W79" s="94" t="str">
        <f>IF(Centralizator!$U79=$A$1,Centralizator!V79,"")</f>
        <v/>
      </c>
      <c r="X79" s="94" t="str">
        <f>IF(Centralizator!$U79=$A$1,Centralizator!W79,"")</f>
        <v/>
      </c>
      <c r="Y79" s="94" t="str">
        <f>IF(Centralizator!$U79=$A$1,Centralizator!X79,"")</f>
        <v/>
      </c>
      <c r="Z79" s="94" t="str">
        <f>IF(Centralizator!$U79=$A$1,Centralizator!Y79,"")</f>
        <v/>
      </c>
      <c r="AA79" s="94" t="str">
        <f>IF(Centralizator!$U79=$A$1,Centralizator!Z79,"")</f>
        <v/>
      </c>
      <c r="AB79" s="94" t="str">
        <f>IF(Centralizator!$U79=$A$1,Centralizator!AA79,"")</f>
        <v/>
      </c>
      <c r="AC79" s="94" t="str">
        <f>IF(Centralizator!$U79=$A$1,Centralizator!AB79,"")</f>
        <v/>
      </c>
    </row>
    <row r="80" spans="1:29" hidden="1" x14ac:dyDescent="0.2">
      <c r="A80" s="93" t="str">
        <f t="shared" si="2"/>
        <v/>
      </c>
      <c r="B80" s="93">
        <f t="shared" si="3"/>
        <v>10</v>
      </c>
      <c r="C80" s="93">
        <v>72</v>
      </c>
      <c r="D80" s="93" t="str">
        <f>IF(Centralizator!$U80=$A$1,Centralizator!A80,"")</f>
        <v/>
      </c>
      <c r="E80" s="93" t="str">
        <f>IF(Centralizator!$U80=$A$1,Centralizator!B80,"")</f>
        <v/>
      </c>
      <c r="F80" s="93" t="str">
        <f>IF(Centralizator!$U80=$A$1,Centralizator!C80,"")</f>
        <v/>
      </c>
      <c r="G80" s="100" t="str">
        <f>IF(Centralizator!$U80=$A$1,Centralizator!D80,"")</f>
        <v/>
      </c>
      <c r="H80" s="100" t="str">
        <f>IF(Centralizator!$U80=$A$1,Centralizator!E80,"")</f>
        <v/>
      </c>
      <c r="I80" s="100" t="str">
        <f>IF(Centralizator!$U80=$A$1,Centralizator!F80,"")</f>
        <v/>
      </c>
      <c r="J80" s="100" t="str">
        <f>IF(Centralizator!$U80=$A$1,Centralizator!G80,"")</f>
        <v/>
      </c>
      <c r="K80" s="100" t="str">
        <f>IF(Centralizator!$U80=$A$1,Centralizator!H80,"")</f>
        <v/>
      </c>
      <c r="L80" s="100" t="str">
        <f>IF(Centralizator!$U80=$A$1,Centralizator!J80,"")</f>
        <v/>
      </c>
      <c r="M80" s="100" t="str">
        <f>IF(Centralizator!$U80=$A$1,Centralizator!K80,"")</f>
        <v/>
      </c>
      <c r="N80" s="100" t="str">
        <f>IF(Centralizator!$U80=$A$1,Centralizator!L80,"")</f>
        <v/>
      </c>
      <c r="O80" s="94" t="str">
        <f>IF(Centralizator!$U80=$A$1,Centralizator!N80,"")</f>
        <v/>
      </c>
      <c r="P80" s="94" t="str">
        <f>IF(Centralizator!$U80=$A$1,Centralizator!O80,"")</f>
        <v/>
      </c>
      <c r="Q80" s="94" t="str">
        <f>IF(Centralizator!$U80=$A$1,Centralizator!P80,"")</f>
        <v/>
      </c>
      <c r="R80" s="94" t="str">
        <f>IF(Centralizator!$U80=$A$1,Centralizator!Q80,"")</f>
        <v/>
      </c>
      <c r="S80" s="94" t="str">
        <f>IF(Centralizator!$U80=$A$1,Centralizator!R80,"")</f>
        <v/>
      </c>
      <c r="T80" s="94" t="str">
        <f>IF(Centralizator!$U80=$A$1,Centralizator!S80,"")</f>
        <v/>
      </c>
      <c r="U80" s="94" t="str">
        <f>IF(Centralizator!$U80=$A$1,Centralizator!T80,"")</f>
        <v/>
      </c>
      <c r="V80" s="94" t="str">
        <f>IF(Centralizator!$U80=$A$1,Centralizator!U80,"")</f>
        <v/>
      </c>
      <c r="W80" s="94" t="str">
        <f>IF(Centralizator!$U80=$A$1,Centralizator!V80,"")</f>
        <v/>
      </c>
      <c r="X80" s="94" t="str">
        <f>IF(Centralizator!$U80=$A$1,Centralizator!W80,"")</f>
        <v/>
      </c>
      <c r="Y80" s="94" t="str">
        <f>IF(Centralizator!$U80=$A$1,Centralizator!X80,"")</f>
        <v/>
      </c>
      <c r="Z80" s="94" t="str">
        <f>IF(Centralizator!$U80=$A$1,Centralizator!Y80,"")</f>
        <v/>
      </c>
      <c r="AA80" s="94" t="str">
        <f>IF(Centralizator!$U80=$A$1,Centralizator!Z80,"")</f>
        <v/>
      </c>
      <c r="AB80" s="94" t="str">
        <f>IF(Centralizator!$U80=$A$1,Centralizator!AA80,"")</f>
        <v/>
      </c>
      <c r="AC80" s="94" t="str">
        <f>IF(Centralizator!$U80=$A$1,Centralizator!AB80,"")</f>
        <v/>
      </c>
    </row>
    <row r="81" spans="1:29" hidden="1" x14ac:dyDescent="0.2">
      <c r="A81" s="93">
        <f t="shared" si="2"/>
        <v>11</v>
      </c>
      <c r="B81" s="93">
        <f t="shared" si="3"/>
        <v>11</v>
      </c>
      <c r="C81" s="93">
        <v>73</v>
      </c>
      <c r="D81" s="93">
        <f>IF(Centralizator!$U81=$A$1,Centralizator!A81,"")</f>
        <v>1</v>
      </c>
      <c r="E81" s="93">
        <f>IF(Centralizator!$U81=$A$1,Centralizator!B81,"")</f>
        <v>1</v>
      </c>
      <c r="F81" s="93" t="str">
        <f>IF(Centralizator!$U81=$A$1,Centralizator!C81,"")</f>
        <v>Educational Psychology</v>
      </c>
      <c r="G81" s="100">
        <f>IF(Centralizator!$U81=$A$1,Centralizator!D81,"")</f>
        <v>0</v>
      </c>
      <c r="H81" s="100">
        <f>IF(Centralizator!$U81=$A$1,Centralizator!E81,"")</f>
        <v>0</v>
      </c>
      <c r="I81" s="100">
        <f>IF(Centralizator!$U81=$A$1,Centralizator!F81,"")</f>
        <v>0</v>
      </c>
      <c r="J81" s="100">
        <f>IF(Centralizator!$U81=$A$1,Centralizator!G81,"")</f>
        <v>0</v>
      </c>
      <c r="K81" s="100">
        <f>IF(Centralizator!$U81=$A$1,Centralizator!H81,"")</f>
        <v>0</v>
      </c>
      <c r="L81" s="100">
        <f>IF(Centralizator!$U81=$A$1,Centralizator!J81,"")</f>
        <v>0</v>
      </c>
      <c r="M81" s="100">
        <f>IF(Centralizator!$U81=$A$1,Centralizator!K81,"")</f>
        <v>0</v>
      </c>
      <c r="N81" s="100">
        <f>IF(Centralizator!$U81=$A$1,Centralizator!L81,"")</f>
        <v>0</v>
      </c>
      <c r="O81" s="94" t="str">
        <f>IF(Centralizator!$U81=$A$1,Centralizator!N81,"")</f>
        <v>E</v>
      </c>
      <c r="P81" s="94">
        <f>IF(Centralizator!$U81=$A$1,Centralizator!O81,"")</f>
        <v>5</v>
      </c>
      <c r="Q81" s="94">
        <f>IF(Centralizator!$U81=$A$1,Centralizator!P81,"")</f>
        <v>28</v>
      </c>
      <c r="R81" s="94">
        <f>IF(Centralizator!$U81=$A$1,Centralizator!Q81,"")</f>
        <v>28</v>
      </c>
      <c r="S81" s="94">
        <f>IF(Centralizator!$U81=$A$1,Centralizator!R81,"")</f>
        <v>0</v>
      </c>
      <c r="T81" s="94">
        <f>IF(Centralizator!$U81=$A$1,Centralizator!S81,"")</f>
        <v>0</v>
      </c>
      <c r="U81" s="94">
        <f>IF(Centralizator!$U81=$A$1,Centralizator!T81,"")</f>
        <v>56</v>
      </c>
      <c r="V81" s="94" t="str">
        <f>IF(Centralizator!$U81=$A$1,Centralizator!U81,"")</f>
        <v>DC</v>
      </c>
      <c r="W81" s="94">
        <f>IF(Centralizator!$U81=$A$1,Centralizator!V81,"")</f>
        <v>56</v>
      </c>
      <c r="X81" s="94">
        <f>IF(Centralizator!$U81=$A$1,Centralizator!W81,"")</f>
        <v>28</v>
      </c>
      <c r="Y81" s="94">
        <f>IF(Centralizator!$U81=$A$1,Centralizator!X81,"")</f>
        <v>28</v>
      </c>
      <c r="Z81" s="94">
        <f>IF(Centralizator!$U81=$A$1,Centralizator!Y81,"")</f>
        <v>4</v>
      </c>
      <c r="AA81" s="94">
        <f>IF(Centralizator!$U81=$A$1,Centralizator!Z81,"")</f>
        <v>2</v>
      </c>
      <c r="AB81" s="94">
        <f>IF(Centralizator!$U81=$A$1,Centralizator!AA81,"")</f>
        <v>2</v>
      </c>
      <c r="AC81" s="94" t="str">
        <f>IF(Centralizator!$U81=$A$1,Centralizator!AB81,"")</f>
        <v>Facult.</v>
      </c>
    </row>
    <row r="82" spans="1:29" hidden="1" x14ac:dyDescent="0.2">
      <c r="A82" s="93" t="str">
        <f t="shared" si="2"/>
        <v/>
      </c>
      <c r="B82" s="93">
        <f t="shared" si="3"/>
        <v>11</v>
      </c>
      <c r="C82" s="93">
        <v>74</v>
      </c>
      <c r="D82" s="93" t="str">
        <f>IF(Centralizator!$U82=$A$1,Centralizator!A82,"")</f>
        <v/>
      </c>
      <c r="E82" s="93" t="str">
        <f>IF(Centralizator!$U82=$A$1,Centralizator!B82,"")</f>
        <v/>
      </c>
      <c r="F82" s="93" t="str">
        <f>IF(Centralizator!$U82=$A$1,Centralizator!C82,"")</f>
        <v/>
      </c>
      <c r="G82" s="100" t="str">
        <f>IF(Centralizator!$U82=$A$1,Centralizator!D82,"")</f>
        <v/>
      </c>
      <c r="H82" s="100" t="str">
        <f>IF(Centralizator!$U82=$A$1,Centralizator!E82,"")</f>
        <v/>
      </c>
      <c r="I82" s="100" t="str">
        <f>IF(Centralizator!$U82=$A$1,Centralizator!F82,"")</f>
        <v/>
      </c>
      <c r="J82" s="100" t="str">
        <f>IF(Centralizator!$U82=$A$1,Centralizator!G82,"")</f>
        <v/>
      </c>
      <c r="K82" s="100" t="str">
        <f>IF(Centralizator!$U82=$A$1,Centralizator!H82,"")</f>
        <v/>
      </c>
      <c r="L82" s="100" t="str">
        <f>IF(Centralizator!$U82=$A$1,Centralizator!J82,"")</f>
        <v/>
      </c>
      <c r="M82" s="100" t="str">
        <f>IF(Centralizator!$U82=$A$1,Centralizator!K82,"")</f>
        <v/>
      </c>
      <c r="N82" s="100" t="str">
        <f>IF(Centralizator!$U82=$A$1,Centralizator!L82,"")</f>
        <v/>
      </c>
      <c r="O82" s="94" t="str">
        <f>IF(Centralizator!$U82=$A$1,Centralizator!N82,"")</f>
        <v/>
      </c>
      <c r="P82" s="94" t="str">
        <f>IF(Centralizator!$U82=$A$1,Centralizator!O82,"")</f>
        <v/>
      </c>
      <c r="Q82" s="94" t="str">
        <f>IF(Centralizator!$U82=$A$1,Centralizator!P82,"")</f>
        <v/>
      </c>
      <c r="R82" s="94" t="str">
        <f>IF(Centralizator!$U82=$A$1,Centralizator!Q82,"")</f>
        <v/>
      </c>
      <c r="S82" s="94" t="str">
        <f>IF(Centralizator!$U82=$A$1,Centralizator!R82,"")</f>
        <v/>
      </c>
      <c r="T82" s="94" t="str">
        <f>IF(Centralizator!$U82=$A$1,Centralizator!S82,"")</f>
        <v/>
      </c>
      <c r="U82" s="94" t="str">
        <f>IF(Centralizator!$U82=$A$1,Centralizator!T82,"")</f>
        <v/>
      </c>
      <c r="V82" s="94" t="str">
        <f>IF(Centralizator!$U82=$A$1,Centralizator!U82,"")</f>
        <v/>
      </c>
      <c r="W82" s="94" t="str">
        <f>IF(Centralizator!$U82=$A$1,Centralizator!V82,"")</f>
        <v/>
      </c>
      <c r="X82" s="94" t="str">
        <f>IF(Centralizator!$U82=$A$1,Centralizator!W82,"")</f>
        <v/>
      </c>
      <c r="Y82" s="94" t="str">
        <f>IF(Centralizator!$U82=$A$1,Centralizator!X82,"")</f>
        <v/>
      </c>
      <c r="Z82" s="94" t="str">
        <f>IF(Centralizator!$U82=$A$1,Centralizator!Y82,"")</f>
        <v/>
      </c>
      <c r="AA82" s="94" t="str">
        <f>IF(Centralizator!$U82=$A$1,Centralizator!Z82,"")</f>
        <v/>
      </c>
      <c r="AB82" s="94" t="str">
        <f>IF(Centralizator!$U82=$A$1,Centralizator!AA82,"")</f>
        <v/>
      </c>
      <c r="AC82" s="94" t="str">
        <f>IF(Centralizator!$U82=$A$1,Centralizator!AB82,"")</f>
        <v/>
      </c>
    </row>
    <row r="83" spans="1:29" hidden="1" x14ac:dyDescent="0.2">
      <c r="A83" s="93" t="str">
        <f t="shared" si="2"/>
        <v/>
      </c>
      <c r="B83" s="93">
        <f t="shared" si="3"/>
        <v>11</v>
      </c>
      <c r="C83" s="93">
        <v>75</v>
      </c>
      <c r="D83" s="93" t="str">
        <f>IF(Centralizator!$U83=$A$1,Centralizator!A83,"")</f>
        <v/>
      </c>
      <c r="E83" s="93" t="str">
        <f>IF(Centralizator!$U83=$A$1,Centralizator!B83,"")</f>
        <v/>
      </c>
      <c r="F83" s="93" t="str">
        <f>IF(Centralizator!$U83=$A$1,Centralizator!C83,"")</f>
        <v/>
      </c>
      <c r="G83" s="100" t="str">
        <f>IF(Centralizator!$U83=$A$1,Centralizator!D83,"")</f>
        <v/>
      </c>
      <c r="H83" s="100" t="str">
        <f>IF(Centralizator!$U83=$A$1,Centralizator!E83,"")</f>
        <v/>
      </c>
      <c r="I83" s="100" t="str">
        <f>IF(Centralizator!$U83=$A$1,Centralizator!F83,"")</f>
        <v/>
      </c>
      <c r="J83" s="100" t="str">
        <f>IF(Centralizator!$U83=$A$1,Centralizator!G83,"")</f>
        <v/>
      </c>
      <c r="K83" s="100" t="str">
        <f>IF(Centralizator!$U83=$A$1,Centralizator!H83,"")</f>
        <v/>
      </c>
      <c r="L83" s="100" t="str">
        <f>IF(Centralizator!$U83=$A$1,Centralizator!J83,"")</f>
        <v/>
      </c>
      <c r="M83" s="100" t="str">
        <f>IF(Centralizator!$U83=$A$1,Centralizator!K83,"")</f>
        <v/>
      </c>
      <c r="N83" s="100" t="str">
        <f>IF(Centralizator!$U83=$A$1,Centralizator!L83,"")</f>
        <v/>
      </c>
      <c r="O83" s="94" t="str">
        <f>IF(Centralizator!$U83=$A$1,Centralizator!N83,"")</f>
        <v/>
      </c>
      <c r="P83" s="94" t="str">
        <f>IF(Centralizator!$U83=$A$1,Centralizator!O83,"")</f>
        <v/>
      </c>
      <c r="Q83" s="94" t="str">
        <f>IF(Centralizator!$U83=$A$1,Centralizator!P83,"")</f>
        <v/>
      </c>
      <c r="R83" s="94" t="str">
        <f>IF(Centralizator!$U83=$A$1,Centralizator!Q83,"")</f>
        <v/>
      </c>
      <c r="S83" s="94" t="str">
        <f>IF(Centralizator!$U83=$A$1,Centralizator!R83,"")</f>
        <v/>
      </c>
      <c r="T83" s="94" t="str">
        <f>IF(Centralizator!$U83=$A$1,Centralizator!S83,"")</f>
        <v/>
      </c>
      <c r="U83" s="94" t="str">
        <f>IF(Centralizator!$U83=$A$1,Centralizator!T83,"")</f>
        <v/>
      </c>
      <c r="V83" s="94" t="str">
        <f>IF(Centralizator!$U83=$A$1,Centralizator!U83,"")</f>
        <v/>
      </c>
      <c r="W83" s="94" t="str">
        <f>IF(Centralizator!$U83=$A$1,Centralizator!V83,"")</f>
        <v/>
      </c>
      <c r="X83" s="94" t="str">
        <f>IF(Centralizator!$U83=$A$1,Centralizator!W83,"")</f>
        <v/>
      </c>
      <c r="Y83" s="94" t="str">
        <f>IF(Centralizator!$U83=$A$1,Centralizator!X83,"")</f>
        <v/>
      </c>
      <c r="Z83" s="94" t="str">
        <f>IF(Centralizator!$U83=$A$1,Centralizator!Y83,"")</f>
        <v/>
      </c>
      <c r="AA83" s="94" t="str">
        <f>IF(Centralizator!$U83=$A$1,Centralizator!Z83,"")</f>
        <v/>
      </c>
      <c r="AB83" s="94" t="str">
        <f>IF(Centralizator!$U83=$A$1,Centralizator!AA83,"")</f>
        <v/>
      </c>
      <c r="AC83" s="94" t="str">
        <f>IF(Centralizator!$U83=$A$1,Centralizator!AB83,"")</f>
        <v/>
      </c>
    </row>
    <row r="84" spans="1:29" hidden="1" x14ac:dyDescent="0.2">
      <c r="A84" s="93">
        <f t="shared" si="2"/>
        <v>12</v>
      </c>
      <c r="B84" s="93">
        <f t="shared" si="3"/>
        <v>12</v>
      </c>
      <c r="C84" s="93">
        <v>76</v>
      </c>
      <c r="D84" s="93">
        <f>IF(Centralizator!$U84=$A$1,Centralizator!A84,"")</f>
        <v>1</v>
      </c>
      <c r="E84" s="93">
        <f>IF(Centralizator!$U84=$A$1,Centralizator!B84,"")</f>
        <v>2</v>
      </c>
      <c r="F84" s="93" t="str">
        <f>IF(Centralizator!$U84=$A$1,Centralizator!C84,"")</f>
        <v>Fundamentals Of Pedagogy. Theory and Methodology of Curriculum</v>
      </c>
      <c r="G84" s="100">
        <f>IF(Centralizator!$U84=$A$1,Centralizator!D84,"")</f>
        <v>0</v>
      </c>
      <c r="H84" s="100">
        <f>IF(Centralizator!$U84=$A$1,Centralizator!E84,"")</f>
        <v>0</v>
      </c>
      <c r="I84" s="100">
        <f>IF(Centralizator!$U84=$A$1,Centralizator!F84,"")</f>
        <v>0</v>
      </c>
      <c r="J84" s="100">
        <f>IF(Centralizator!$U84=$A$1,Centralizator!G84,"")</f>
        <v>0</v>
      </c>
      <c r="K84" s="100">
        <f>IF(Centralizator!$U84=$A$1,Centralizator!H84,"")</f>
        <v>0</v>
      </c>
      <c r="L84" s="100">
        <f>IF(Centralizator!$U84=$A$1,Centralizator!J84,"")</f>
        <v>0</v>
      </c>
      <c r="M84" s="100">
        <f>IF(Centralizator!$U84=$A$1,Centralizator!K84,"")</f>
        <v>0</v>
      </c>
      <c r="N84" s="100">
        <f>IF(Centralizator!$U84=$A$1,Centralizator!L84,"")</f>
        <v>0</v>
      </c>
      <c r="O84" s="94" t="str">
        <f>IF(Centralizator!$U84=$A$1,Centralizator!N84,"")</f>
        <v>E</v>
      </c>
      <c r="P84" s="94">
        <f>IF(Centralizator!$U84=$A$1,Centralizator!O84,"")</f>
        <v>5</v>
      </c>
      <c r="Q84" s="94">
        <f>IF(Centralizator!$U84=$A$1,Centralizator!P84,"")</f>
        <v>28</v>
      </c>
      <c r="R84" s="94">
        <f>IF(Centralizator!$U84=$A$1,Centralizator!Q84,"")</f>
        <v>28</v>
      </c>
      <c r="S84" s="94">
        <f>IF(Centralizator!$U84=$A$1,Centralizator!R84,"")</f>
        <v>0</v>
      </c>
      <c r="T84" s="94">
        <f>IF(Centralizator!$U84=$A$1,Centralizator!S84,"")</f>
        <v>0</v>
      </c>
      <c r="U84" s="94">
        <f>IF(Centralizator!$U84=$A$1,Centralizator!T84,"")</f>
        <v>56</v>
      </c>
      <c r="V84" s="94" t="str">
        <f>IF(Centralizator!$U84=$A$1,Centralizator!U84,"")</f>
        <v>DC</v>
      </c>
      <c r="W84" s="94">
        <f>IF(Centralizator!$U84=$A$1,Centralizator!V84,"")</f>
        <v>56</v>
      </c>
      <c r="X84" s="94">
        <f>IF(Centralizator!$U84=$A$1,Centralizator!W84,"")</f>
        <v>28</v>
      </c>
      <c r="Y84" s="94">
        <f>IF(Centralizator!$U84=$A$1,Centralizator!X84,"")</f>
        <v>28</v>
      </c>
      <c r="Z84" s="94">
        <f>IF(Centralizator!$U84=$A$1,Centralizator!Y84,"")</f>
        <v>4</v>
      </c>
      <c r="AA84" s="94">
        <f>IF(Centralizator!$U84=$A$1,Centralizator!Z84,"")</f>
        <v>2</v>
      </c>
      <c r="AB84" s="94">
        <f>IF(Centralizator!$U84=$A$1,Centralizator!AA84,"")</f>
        <v>2</v>
      </c>
      <c r="AC84" s="94" t="str">
        <f>IF(Centralizator!$U84=$A$1,Centralizator!AB84,"")</f>
        <v>Facult.</v>
      </c>
    </row>
    <row r="85" spans="1:29" hidden="1" x14ac:dyDescent="0.2">
      <c r="A85" s="93">
        <f t="shared" si="2"/>
        <v>13</v>
      </c>
      <c r="B85" s="93">
        <f t="shared" si="3"/>
        <v>13</v>
      </c>
      <c r="C85" s="93">
        <v>77</v>
      </c>
      <c r="D85" s="93">
        <f>IF(Centralizator!$U85=$A$1,Centralizator!A85,"")</f>
        <v>1</v>
      </c>
      <c r="E85" s="93">
        <f>IF(Centralizator!$U85=$A$1,Centralizator!B85,"")</f>
        <v>2</v>
      </c>
      <c r="F85" s="93" t="str">
        <f>IF(Centralizator!$U85=$A$1,Centralizator!C85,"")</f>
        <v>Voluntariat</v>
      </c>
      <c r="G85" s="100">
        <f>IF(Centralizator!$U85=$A$1,Centralizator!D85,"")</f>
        <v>0</v>
      </c>
      <c r="H85" s="100">
        <f>IF(Centralizator!$U85=$A$1,Centralizator!E85,"")</f>
        <v>0</v>
      </c>
      <c r="I85" s="100">
        <f>IF(Centralizator!$U85=$A$1,Centralizator!F85,"")</f>
        <v>0</v>
      </c>
      <c r="J85" s="100">
        <f>IF(Centralizator!$U85=$A$1,Centralizator!G85,"")</f>
        <v>0</v>
      </c>
      <c r="K85" s="100">
        <f>IF(Centralizator!$U85=$A$1,Centralizator!H85,"")</f>
        <v>0</v>
      </c>
      <c r="L85" s="100">
        <f>IF(Centralizator!$U85=$A$1,Centralizator!J85,"")</f>
        <v>0</v>
      </c>
      <c r="M85" s="100">
        <f>IF(Centralizator!$U85=$A$1,Centralizator!K85,"")</f>
        <v>0</v>
      </c>
      <c r="N85" s="100">
        <f>IF(Centralizator!$U85=$A$1,Centralizator!L85,"")</f>
        <v>0</v>
      </c>
      <c r="O85" s="94" t="str">
        <f>IF(Centralizator!$U85=$A$1,Centralizator!N85,"")</f>
        <v>C</v>
      </c>
      <c r="P85" s="94">
        <f>IF(Centralizator!$U85=$A$1,Centralizator!O85,"")</f>
        <v>2</v>
      </c>
      <c r="Q85" s="94">
        <f>IF(Centralizator!$U85=$A$1,Centralizator!P85,"")</f>
        <v>0</v>
      </c>
      <c r="R85" s="94">
        <f>IF(Centralizator!$U85=$A$1,Centralizator!Q85,"")</f>
        <v>0</v>
      </c>
      <c r="S85" s="94">
        <f>IF(Centralizator!$U85=$A$1,Centralizator!R85,"")</f>
        <v>28</v>
      </c>
      <c r="T85" s="94">
        <f>IF(Centralizator!$U85=$A$1,Centralizator!S85,"")</f>
        <v>0</v>
      </c>
      <c r="U85" s="94">
        <f>IF(Centralizator!$U85=$A$1,Centralizator!T85,"")</f>
        <v>28</v>
      </c>
      <c r="V85" s="94" t="str">
        <f>IF(Centralizator!$U85=$A$1,Centralizator!U85,"")</f>
        <v>DC</v>
      </c>
      <c r="W85" s="94">
        <f>IF(Centralizator!$U85=$A$1,Centralizator!V85,"")</f>
        <v>28</v>
      </c>
      <c r="X85" s="94">
        <f>IF(Centralizator!$U85=$A$1,Centralizator!W85,"")</f>
        <v>0</v>
      </c>
      <c r="Y85" s="94">
        <f>IF(Centralizator!$U85=$A$1,Centralizator!X85,"")</f>
        <v>28</v>
      </c>
      <c r="Z85" s="94">
        <f>IF(Centralizator!$U85=$A$1,Centralizator!Y85,"")</f>
        <v>2</v>
      </c>
      <c r="AA85" s="94">
        <f>IF(Centralizator!$U85=$A$1,Centralizator!Z85,"")</f>
        <v>0</v>
      </c>
      <c r="AB85" s="94">
        <f>IF(Centralizator!$U85=$A$1,Centralizator!AA85,"")</f>
        <v>2</v>
      </c>
      <c r="AC85" s="94" t="str">
        <f>IF(Centralizator!$U85=$A$1,Centralizator!AB85,"")</f>
        <v>Facult.</v>
      </c>
    </row>
    <row r="86" spans="1:29" hidden="1" x14ac:dyDescent="0.2">
      <c r="A86" s="93" t="str">
        <f t="shared" si="2"/>
        <v/>
      </c>
      <c r="B86" s="93">
        <f t="shared" si="3"/>
        <v>13</v>
      </c>
      <c r="C86" s="93">
        <v>78</v>
      </c>
      <c r="D86" s="93" t="str">
        <f>IF(Centralizator!$U86=$A$1,Centralizator!A86,"")</f>
        <v/>
      </c>
      <c r="E86" s="93" t="str">
        <f>IF(Centralizator!$U86=$A$1,Centralizator!B86,"")</f>
        <v/>
      </c>
      <c r="F86" s="93" t="str">
        <f>IF(Centralizator!$U86=$A$1,Centralizator!C86,"")</f>
        <v/>
      </c>
      <c r="G86" s="100" t="str">
        <f>IF(Centralizator!$U86=$A$1,Centralizator!D86,"")</f>
        <v/>
      </c>
      <c r="H86" s="100" t="str">
        <f>IF(Centralizator!$U86=$A$1,Centralizator!E86,"")</f>
        <v/>
      </c>
      <c r="I86" s="100" t="str">
        <f>IF(Centralizator!$U86=$A$1,Centralizator!F86,"")</f>
        <v/>
      </c>
      <c r="J86" s="100" t="str">
        <f>IF(Centralizator!$U86=$A$1,Centralizator!G86,"")</f>
        <v/>
      </c>
      <c r="K86" s="100" t="str">
        <f>IF(Centralizator!$U86=$A$1,Centralizator!H86,"")</f>
        <v/>
      </c>
      <c r="L86" s="100" t="str">
        <f>IF(Centralizator!$U86=$A$1,Centralizator!J86,"")</f>
        <v/>
      </c>
      <c r="M86" s="100" t="str">
        <f>IF(Centralizator!$U86=$A$1,Centralizator!K86,"")</f>
        <v/>
      </c>
      <c r="N86" s="100" t="str">
        <f>IF(Centralizator!$U86=$A$1,Centralizator!L86,"")</f>
        <v/>
      </c>
      <c r="O86" s="94" t="str">
        <f>IF(Centralizator!$U86=$A$1,Centralizator!N86,"")</f>
        <v/>
      </c>
      <c r="P86" s="94" t="str">
        <f>IF(Centralizator!$U86=$A$1,Centralizator!O86,"")</f>
        <v/>
      </c>
      <c r="Q86" s="94" t="str">
        <f>IF(Centralizator!$U86=$A$1,Centralizator!P86,"")</f>
        <v/>
      </c>
      <c r="R86" s="94" t="str">
        <f>IF(Centralizator!$U86=$A$1,Centralizator!Q86,"")</f>
        <v/>
      </c>
      <c r="S86" s="94" t="str">
        <f>IF(Centralizator!$U86=$A$1,Centralizator!R86,"")</f>
        <v/>
      </c>
      <c r="T86" s="94" t="str">
        <f>IF(Centralizator!$U86=$A$1,Centralizator!S86,"")</f>
        <v/>
      </c>
      <c r="U86" s="94" t="str">
        <f>IF(Centralizator!$U86=$A$1,Centralizator!T86,"")</f>
        <v/>
      </c>
      <c r="V86" s="94" t="str">
        <f>IF(Centralizator!$U86=$A$1,Centralizator!U86,"")</f>
        <v/>
      </c>
      <c r="W86" s="94" t="str">
        <f>IF(Centralizator!$U86=$A$1,Centralizator!V86,"")</f>
        <v/>
      </c>
      <c r="X86" s="94" t="str">
        <f>IF(Centralizator!$U86=$A$1,Centralizator!W86,"")</f>
        <v/>
      </c>
      <c r="Y86" s="94" t="str">
        <f>IF(Centralizator!$U86=$A$1,Centralizator!X86,"")</f>
        <v/>
      </c>
      <c r="Z86" s="94" t="str">
        <f>IF(Centralizator!$U86=$A$1,Centralizator!Y86,"")</f>
        <v/>
      </c>
      <c r="AA86" s="94" t="str">
        <f>IF(Centralizator!$U86=$A$1,Centralizator!Z86,"")</f>
        <v/>
      </c>
      <c r="AB86" s="94" t="str">
        <f>IF(Centralizator!$U86=$A$1,Centralizator!AA86,"")</f>
        <v/>
      </c>
      <c r="AC86" s="94" t="str">
        <f>IF(Centralizator!$U86=$A$1,Centralizator!AB86,"")</f>
        <v/>
      </c>
    </row>
    <row r="87" spans="1:29" hidden="1" x14ac:dyDescent="0.2">
      <c r="A87" s="93">
        <f t="shared" si="2"/>
        <v>14</v>
      </c>
      <c r="B87" s="93">
        <f t="shared" si="3"/>
        <v>14</v>
      </c>
      <c r="C87" s="93">
        <v>79</v>
      </c>
      <c r="D87" s="93">
        <f>IF(Centralizator!$U87=$A$1,Centralizator!A87,"")</f>
        <v>2</v>
      </c>
      <c r="E87" s="93">
        <f>IF(Centralizator!$U87=$A$1,Centralizator!B87,"")</f>
        <v>3</v>
      </c>
      <c r="F87" s="93" t="str">
        <f>IF(Centralizator!$U87=$A$1,Centralizator!C87,"")</f>
        <v>Fundamentals Of Pedagogy. Theory and Methodology of Curriculum</v>
      </c>
      <c r="G87" s="100">
        <f>IF(Centralizator!$U87=$A$1,Centralizator!D87,"")</f>
        <v>0</v>
      </c>
      <c r="H87" s="100">
        <f>IF(Centralizator!$U87=$A$1,Centralizator!E87,"")</f>
        <v>0</v>
      </c>
      <c r="I87" s="100">
        <f>IF(Centralizator!$U87=$A$1,Centralizator!F87,"")</f>
        <v>0</v>
      </c>
      <c r="J87" s="100">
        <f>IF(Centralizator!$U87=$A$1,Centralizator!G87,"")</f>
        <v>0</v>
      </c>
      <c r="K87" s="100">
        <f>IF(Centralizator!$U87=$A$1,Centralizator!H87,"")</f>
        <v>0</v>
      </c>
      <c r="L87" s="100">
        <f>IF(Centralizator!$U87=$A$1,Centralizator!J87,"")</f>
        <v>0</v>
      </c>
      <c r="M87" s="100">
        <f>IF(Centralizator!$U87=$A$1,Centralizator!K87,"")</f>
        <v>0</v>
      </c>
      <c r="N87" s="100">
        <f>IF(Centralizator!$U87=$A$1,Centralizator!L87,"")</f>
        <v>0</v>
      </c>
      <c r="O87" s="94" t="str">
        <f>IF(Centralizator!$U87=$A$1,Centralizator!N87,"")</f>
        <v>E</v>
      </c>
      <c r="P87" s="94">
        <f>IF(Centralizator!$U87=$A$1,Centralizator!O87,"")</f>
        <v>5</v>
      </c>
      <c r="Q87" s="94">
        <f>IF(Centralizator!$U87=$A$1,Centralizator!P87,"")</f>
        <v>28</v>
      </c>
      <c r="R87" s="94">
        <f>IF(Centralizator!$U87=$A$1,Centralizator!Q87,"")</f>
        <v>28</v>
      </c>
      <c r="S87" s="94">
        <f>IF(Centralizator!$U87=$A$1,Centralizator!R87,"")</f>
        <v>0</v>
      </c>
      <c r="T87" s="94">
        <f>IF(Centralizator!$U87=$A$1,Centralizator!S87,"")</f>
        <v>0</v>
      </c>
      <c r="U87" s="94">
        <f>IF(Centralizator!$U87=$A$1,Centralizator!T87,"")</f>
        <v>56</v>
      </c>
      <c r="V87" s="94" t="str">
        <f>IF(Centralizator!$U87=$A$1,Centralizator!U87,"")</f>
        <v>DC</v>
      </c>
      <c r="W87" s="94">
        <f>IF(Centralizator!$U87=$A$1,Centralizator!V87,"")</f>
        <v>56</v>
      </c>
      <c r="X87" s="94">
        <f>IF(Centralizator!$U87=$A$1,Centralizator!W87,"")</f>
        <v>28</v>
      </c>
      <c r="Y87" s="94">
        <f>IF(Centralizator!$U87=$A$1,Centralizator!X87,"")</f>
        <v>28</v>
      </c>
      <c r="Z87" s="94">
        <f>IF(Centralizator!$U87=$A$1,Centralizator!Y87,"")</f>
        <v>4</v>
      </c>
      <c r="AA87" s="94">
        <f>IF(Centralizator!$U87=$A$1,Centralizator!Z87,"")</f>
        <v>2</v>
      </c>
      <c r="AB87" s="94">
        <f>IF(Centralizator!$U87=$A$1,Centralizator!AA87,"")</f>
        <v>2</v>
      </c>
      <c r="AC87" s="94" t="str">
        <f>IF(Centralizator!$U87=$A$1,Centralizator!AB87,"")</f>
        <v>Facult.</v>
      </c>
    </row>
    <row r="88" spans="1:29" hidden="1" x14ac:dyDescent="0.2">
      <c r="A88" s="93" t="str">
        <f t="shared" si="2"/>
        <v/>
      </c>
      <c r="B88" s="93">
        <f t="shared" si="3"/>
        <v>14</v>
      </c>
      <c r="C88" s="93">
        <v>80</v>
      </c>
      <c r="D88" s="93" t="str">
        <f>IF(Centralizator!$U88=$A$1,Centralizator!A88,"")</f>
        <v/>
      </c>
      <c r="E88" s="93" t="str">
        <f>IF(Centralizator!$U88=$A$1,Centralizator!B88,"")</f>
        <v/>
      </c>
      <c r="F88" s="93" t="str">
        <f>IF(Centralizator!$U88=$A$1,Centralizator!C88,"")</f>
        <v/>
      </c>
      <c r="G88" s="100" t="str">
        <f>IF(Centralizator!$U88=$A$1,Centralizator!D88,"")</f>
        <v/>
      </c>
      <c r="H88" s="100" t="str">
        <f>IF(Centralizator!$U88=$A$1,Centralizator!E88,"")</f>
        <v/>
      </c>
      <c r="I88" s="100" t="str">
        <f>IF(Centralizator!$U88=$A$1,Centralizator!F88,"")</f>
        <v/>
      </c>
      <c r="J88" s="100" t="str">
        <f>IF(Centralizator!$U88=$A$1,Centralizator!G88,"")</f>
        <v/>
      </c>
      <c r="K88" s="100" t="str">
        <f>IF(Centralizator!$U88=$A$1,Centralizator!H88,"")</f>
        <v/>
      </c>
      <c r="L88" s="100" t="str">
        <f>IF(Centralizator!$U88=$A$1,Centralizator!J88,"")</f>
        <v/>
      </c>
      <c r="M88" s="100" t="str">
        <f>IF(Centralizator!$U88=$A$1,Centralizator!K88,"")</f>
        <v/>
      </c>
      <c r="N88" s="100" t="str">
        <f>IF(Centralizator!$U88=$A$1,Centralizator!L88,"")</f>
        <v/>
      </c>
      <c r="O88" s="94" t="str">
        <f>IF(Centralizator!$U88=$A$1,Centralizator!N88,"")</f>
        <v/>
      </c>
      <c r="P88" s="94" t="str">
        <f>IF(Centralizator!$U88=$A$1,Centralizator!O88,"")</f>
        <v/>
      </c>
      <c r="Q88" s="94" t="str">
        <f>IF(Centralizator!$U88=$A$1,Centralizator!P88,"")</f>
        <v/>
      </c>
      <c r="R88" s="94" t="str">
        <f>IF(Centralizator!$U88=$A$1,Centralizator!Q88,"")</f>
        <v/>
      </c>
      <c r="S88" s="94" t="str">
        <f>IF(Centralizator!$U88=$A$1,Centralizator!R88,"")</f>
        <v/>
      </c>
      <c r="T88" s="94" t="str">
        <f>IF(Centralizator!$U88=$A$1,Centralizator!S88,"")</f>
        <v/>
      </c>
      <c r="U88" s="94" t="str">
        <f>IF(Centralizator!$U88=$A$1,Centralizator!T88,"")</f>
        <v/>
      </c>
      <c r="V88" s="94" t="str">
        <f>IF(Centralizator!$U88=$A$1,Centralizator!U88,"")</f>
        <v/>
      </c>
      <c r="W88" s="94" t="str">
        <f>IF(Centralizator!$U88=$A$1,Centralizator!V88,"")</f>
        <v/>
      </c>
      <c r="X88" s="94" t="str">
        <f>IF(Centralizator!$U88=$A$1,Centralizator!W88,"")</f>
        <v/>
      </c>
      <c r="Y88" s="94" t="str">
        <f>IF(Centralizator!$U88=$A$1,Centralizator!X88,"")</f>
        <v/>
      </c>
      <c r="Z88" s="94" t="str">
        <f>IF(Centralizator!$U88=$A$1,Centralizator!Y88,"")</f>
        <v/>
      </c>
      <c r="AA88" s="94" t="str">
        <f>IF(Centralizator!$U88=$A$1,Centralizator!Z88,"")</f>
        <v/>
      </c>
      <c r="AB88" s="94" t="str">
        <f>IF(Centralizator!$U88=$A$1,Centralizator!AA88,"")</f>
        <v/>
      </c>
      <c r="AC88" s="94" t="str">
        <f>IF(Centralizator!$U88=$A$1,Centralizator!AB88,"")</f>
        <v/>
      </c>
    </row>
    <row r="89" spans="1:29" hidden="1" x14ac:dyDescent="0.2">
      <c r="A89" s="93" t="str">
        <f t="shared" si="2"/>
        <v/>
      </c>
      <c r="B89" s="93">
        <f t="shared" si="3"/>
        <v>14</v>
      </c>
      <c r="C89" s="93">
        <v>81</v>
      </c>
      <c r="D89" s="93" t="str">
        <f>IF(Centralizator!$U89=$A$1,Centralizator!A89,"")</f>
        <v/>
      </c>
      <c r="E89" s="93" t="str">
        <f>IF(Centralizator!$U89=$A$1,Centralizator!B89,"")</f>
        <v/>
      </c>
      <c r="F89" s="93" t="str">
        <f>IF(Centralizator!$U89=$A$1,Centralizator!C89,"")</f>
        <v/>
      </c>
      <c r="G89" s="100" t="str">
        <f>IF(Centralizator!$U89=$A$1,Centralizator!D89,"")</f>
        <v/>
      </c>
      <c r="H89" s="100" t="str">
        <f>IF(Centralizator!$U89=$A$1,Centralizator!E89,"")</f>
        <v/>
      </c>
      <c r="I89" s="100" t="str">
        <f>IF(Centralizator!$U89=$A$1,Centralizator!F89,"")</f>
        <v/>
      </c>
      <c r="J89" s="100" t="str">
        <f>IF(Centralizator!$U89=$A$1,Centralizator!G89,"")</f>
        <v/>
      </c>
      <c r="K89" s="100" t="str">
        <f>IF(Centralizator!$U89=$A$1,Centralizator!H89,"")</f>
        <v/>
      </c>
      <c r="L89" s="100" t="str">
        <f>IF(Centralizator!$U89=$A$1,Centralizator!J89,"")</f>
        <v/>
      </c>
      <c r="M89" s="100" t="str">
        <f>IF(Centralizator!$U89=$A$1,Centralizator!K89,"")</f>
        <v/>
      </c>
      <c r="N89" s="100" t="str">
        <f>IF(Centralizator!$U89=$A$1,Centralizator!L89,"")</f>
        <v/>
      </c>
      <c r="O89" s="94" t="str">
        <f>IF(Centralizator!$U89=$A$1,Centralizator!N89,"")</f>
        <v/>
      </c>
      <c r="P89" s="94" t="str">
        <f>IF(Centralizator!$U89=$A$1,Centralizator!O89,"")</f>
        <v/>
      </c>
      <c r="Q89" s="94" t="str">
        <f>IF(Centralizator!$U89=$A$1,Centralizator!P89,"")</f>
        <v/>
      </c>
      <c r="R89" s="94" t="str">
        <f>IF(Centralizator!$U89=$A$1,Centralizator!Q89,"")</f>
        <v/>
      </c>
      <c r="S89" s="94" t="str">
        <f>IF(Centralizator!$U89=$A$1,Centralizator!R89,"")</f>
        <v/>
      </c>
      <c r="T89" s="94" t="str">
        <f>IF(Centralizator!$U89=$A$1,Centralizator!S89,"")</f>
        <v/>
      </c>
      <c r="U89" s="94" t="str">
        <f>IF(Centralizator!$U89=$A$1,Centralizator!T89,"")</f>
        <v/>
      </c>
      <c r="V89" s="94" t="str">
        <f>IF(Centralizator!$U89=$A$1,Centralizator!U89,"")</f>
        <v/>
      </c>
      <c r="W89" s="94" t="str">
        <f>IF(Centralizator!$U89=$A$1,Centralizator!V89,"")</f>
        <v/>
      </c>
      <c r="X89" s="94" t="str">
        <f>IF(Centralizator!$U89=$A$1,Centralizator!W89,"")</f>
        <v/>
      </c>
      <c r="Y89" s="94" t="str">
        <f>IF(Centralizator!$U89=$A$1,Centralizator!X89,"")</f>
        <v/>
      </c>
      <c r="Z89" s="94" t="str">
        <f>IF(Centralizator!$U89=$A$1,Centralizator!Y89,"")</f>
        <v/>
      </c>
      <c r="AA89" s="94" t="str">
        <f>IF(Centralizator!$U89=$A$1,Centralizator!Z89,"")</f>
        <v/>
      </c>
      <c r="AB89" s="94" t="str">
        <f>IF(Centralizator!$U89=$A$1,Centralizator!AA89,"")</f>
        <v/>
      </c>
      <c r="AC89" s="94" t="str">
        <f>IF(Centralizator!$U89=$A$1,Centralizator!AB89,"")</f>
        <v/>
      </c>
    </row>
    <row r="90" spans="1:29" hidden="1" x14ac:dyDescent="0.2">
      <c r="A90" s="93">
        <f t="shared" si="2"/>
        <v>15</v>
      </c>
      <c r="B90" s="93">
        <f t="shared" si="3"/>
        <v>15</v>
      </c>
      <c r="C90" s="93">
        <v>82</v>
      </c>
      <c r="D90" s="93">
        <f>IF(Centralizator!$U90=$A$1,Centralizator!A90,"")</f>
        <v>2</v>
      </c>
      <c r="E90" s="93">
        <f>IF(Centralizator!$U90=$A$1,Centralizator!B90,"")</f>
        <v>4</v>
      </c>
      <c r="F90" s="93" t="str">
        <f>IF(Centralizator!$U90=$A$1,Centralizator!C90,"")</f>
        <v xml:space="preserve">The Didactic of the Speciality </v>
      </c>
      <c r="G90" s="100">
        <f>IF(Centralizator!$U90=$A$1,Centralizator!D90,"")</f>
        <v>0</v>
      </c>
      <c r="H90" s="100">
        <f>IF(Centralizator!$U90=$A$1,Centralizator!E90,"")</f>
        <v>0</v>
      </c>
      <c r="I90" s="100">
        <f>IF(Centralizator!$U90=$A$1,Centralizator!F90,"")</f>
        <v>0</v>
      </c>
      <c r="J90" s="100">
        <f>IF(Centralizator!$U90=$A$1,Centralizator!G90,"")</f>
        <v>0</v>
      </c>
      <c r="K90" s="100">
        <f>IF(Centralizator!$U90=$A$1,Centralizator!H90,"")</f>
        <v>0</v>
      </c>
      <c r="L90" s="100">
        <f>IF(Centralizator!$U90=$A$1,Centralizator!J90,"")</f>
        <v>0</v>
      </c>
      <c r="M90" s="100">
        <f>IF(Centralizator!$U90=$A$1,Centralizator!K90,"")</f>
        <v>0</v>
      </c>
      <c r="N90" s="100">
        <f>IF(Centralizator!$U90=$A$1,Centralizator!L90,"")</f>
        <v>0</v>
      </c>
      <c r="O90" s="94" t="str">
        <f>IF(Centralizator!$U90=$A$1,Centralizator!N90,"")</f>
        <v>E</v>
      </c>
      <c r="P90" s="94">
        <f>IF(Centralizator!$U90=$A$1,Centralizator!O90,"")</f>
        <v>5</v>
      </c>
      <c r="Q90" s="94">
        <f>IF(Centralizator!$U90=$A$1,Centralizator!P90,"")</f>
        <v>28</v>
      </c>
      <c r="R90" s="94">
        <f>IF(Centralizator!$U90=$A$1,Centralizator!Q90,"")</f>
        <v>28</v>
      </c>
      <c r="S90" s="94">
        <f>IF(Centralizator!$U90=$A$1,Centralizator!R90,"")</f>
        <v>0</v>
      </c>
      <c r="T90" s="94">
        <f>IF(Centralizator!$U90=$A$1,Centralizator!S90,"")</f>
        <v>0</v>
      </c>
      <c r="U90" s="94">
        <f>IF(Centralizator!$U90=$A$1,Centralizator!T90,"")</f>
        <v>56</v>
      </c>
      <c r="V90" s="94" t="str">
        <f>IF(Centralizator!$U90=$A$1,Centralizator!U90,"")</f>
        <v>DC</v>
      </c>
      <c r="W90" s="94">
        <f>IF(Centralizator!$U90=$A$1,Centralizator!V90,"")</f>
        <v>56</v>
      </c>
      <c r="X90" s="94">
        <f>IF(Centralizator!$U90=$A$1,Centralizator!W90,"")</f>
        <v>28</v>
      </c>
      <c r="Y90" s="94">
        <f>IF(Centralizator!$U90=$A$1,Centralizator!X90,"")</f>
        <v>28</v>
      </c>
      <c r="Z90" s="94">
        <f>IF(Centralizator!$U90=$A$1,Centralizator!Y90,"")</f>
        <v>4</v>
      </c>
      <c r="AA90" s="94">
        <f>IF(Centralizator!$U90=$A$1,Centralizator!Z90,"")</f>
        <v>2</v>
      </c>
      <c r="AB90" s="94">
        <f>IF(Centralizator!$U90=$A$1,Centralizator!AA90,"")</f>
        <v>2</v>
      </c>
      <c r="AC90" s="94" t="str">
        <f>IF(Centralizator!$U90=$A$1,Centralizator!AB90,"")</f>
        <v>Facult.</v>
      </c>
    </row>
    <row r="91" spans="1:29" hidden="1" x14ac:dyDescent="0.2">
      <c r="A91" s="93">
        <f t="shared" si="2"/>
        <v>16</v>
      </c>
      <c r="B91" s="93">
        <f t="shared" si="3"/>
        <v>16</v>
      </c>
      <c r="C91" s="93">
        <v>83</v>
      </c>
      <c r="D91" s="93">
        <f>IF(Centralizator!$U91=$A$1,Centralizator!A91,"")</f>
        <v>2</v>
      </c>
      <c r="E91" s="93">
        <f>IF(Centralizator!$U91=$A$1,Centralizator!B91,"")</f>
        <v>4</v>
      </c>
      <c r="F91" s="93">
        <f>IF(Centralizator!$U91=$A$1,Centralizator!C91,"")</f>
        <v>0</v>
      </c>
      <c r="G91" s="100">
        <f>IF(Centralizator!$U91=$A$1,Centralizator!D91,"")</f>
        <v>0</v>
      </c>
      <c r="H91" s="100">
        <f>IF(Centralizator!$U91=$A$1,Centralizator!E91,"")</f>
        <v>0</v>
      </c>
      <c r="I91" s="100">
        <f>IF(Centralizator!$U91=$A$1,Centralizator!F91,"")</f>
        <v>0</v>
      </c>
      <c r="J91" s="100">
        <f>IF(Centralizator!$U91=$A$1,Centralizator!G91,"")</f>
        <v>0</v>
      </c>
      <c r="K91" s="100">
        <f>IF(Centralizator!$U91=$A$1,Centralizator!H91,"")</f>
        <v>0</v>
      </c>
      <c r="L91" s="100">
        <f>IF(Centralizator!$U91=$A$1,Centralizator!J91,"")</f>
        <v>0</v>
      </c>
      <c r="M91" s="100">
        <f>IF(Centralizator!$U91=$A$1,Centralizator!K91,"")</f>
        <v>0</v>
      </c>
      <c r="N91" s="100">
        <f>IF(Centralizator!$U91=$A$1,Centralizator!L91,"")</f>
        <v>0</v>
      </c>
      <c r="O91" s="94" t="str">
        <f>IF(Centralizator!$U91=$A$1,Centralizator!N91,"")</f>
        <v>E</v>
      </c>
      <c r="P91" s="94">
        <f>IF(Centralizator!$U91=$A$1,Centralizator!O91,"")</f>
        <v>2</v>
      </c>
      <c r="Q91" s="94">
        <f>IF(Centralizator!$U91=$A$1,Centralizator!P91,"")</f>
        <v>28</v>
      </c>
      <c r="R91" s="94">
        <f>IF(Centralizator!$U91=$A$1,Centralizator!Q91,"")</f>
        <v>28</v>
      </c>
      <c r="S91" s="94">
        <f>IF(Centralizator!$U91=$A$1,Centralizator!R91,"")</f>
        <v>0</v>
      </c>
      <c r="T91" s="94">
        <f>IF(Centralizator!$U91=$A$1,Centralizator!S91,"")</f>
        <v>0</v>
      </c>
      <c r="U91" s="94">
        <f>IF(Centralizator!$U91=$A$1,Centralizator!T91,"")</f>
        <v>56</v>
      </c>
      <c r="V91" s="94" t="str">
        <f>IF(Centralizator!$U91=$A$1,Centralizator!U91,"")</f>
        <v>DC</v>
      </c>
      <c r="W91" s="94">
        <f>IF(Centralizator!$U91=$A$1,Centralizator!V91,"")</f>
        <v>56</v>
      </c>
      <c r="X91" s="94">
        <f>IF(Centralizator!$U91=$A$1,Centralizator!W91,"")</f>
        <v>28</v>
      </c>
      <c r="Y91" s="94">
        <f>IF(Centralizator!$U91=$A$1,Centralizator!X91,"")</f>
        <v>28</v>
      </c>
      <c r="Z91" s="94">
        <f>IF(Centralizator!$U91=$A$1,Centralizator!Y91,"")</f>
        <v>4</v>
      </c>
      <c r="AA91" s="94">
        <f>IF(Centralizator!$U91=$A$1,Centralizator!Z91,"")</f>
        <v>2</v>
      </c>
      <c r="AB91" s="94">
        <f>IF(Centralizator!$U91=$A$1,Centralizator!AA91,"")</f>
        <v>2</v>
      </c>
      <c r="AC91" s="94" t="str">
        <f>IF(Centralizator!$U91=$A$1,Centralizator!AB91,"")</f>
        <v/>
      </c>
    </row>
    <row r="92" spans="1:29" hidden="1" x14ac:dyDescent="0.2">
      <c r="A92" s="93">
        <f t="shared" si="2"/>
        <v>17</v>
      </c>
      <c r="B92" s="93">
        <f t="shared" si="3"/>
        <v>17</v>
      </c>
      <c r="C92" s="93">
        <v>84</v>
      </c>
      <c r="D92" s="93">
        <f>IF(Centralizator!$U92=$A$1,Centralizator!A92,"")</f>
        <v>2</v>
      </c>
      <c r="E92" s="93">
        <f>IF(Centralizator!$U92=$A$1,Centralizator!B92,"")</f>
        <v>4</v>
      </c>
      <c r="F92" s="93" t="str">
        <f>IF(Centralizator!$U92=$A$1,Centralizator!C92,"")</f>
        <v>L420.15.04.f1</v>
      </c>
      <c r="G92" s="100">
        <f>IF(Centralizator!$U92=$A$1,Centralizator!D92,"")</f>
        <v>0</v>
      </c>
      <c r="H92" s="100">
        <f>IF(Centralizator!$U92=$A$1,Centralizator!E92,"")</f>
        <v>0</v>
      </c>
      <c r="I92" s="100">
        <f>IF(Centralizator!$U92=$A$1,Centralizator!F92,"")</f>
        <v>0</v>
      </c>
      <c r="J92" s="100">
        <f>IF(Centralizator!$U92=$A$1,Centralizator!G92,"")</f>
        <v>0</v>
      </c>
      <c r="K92" s="100">
        <f>IF(Centralizator!$U92=$A$1,Centralizator!H92,"")</f>
        <v>0</v>
      </c>
      <c r="L92" s="100">
        <f>IF(Centralizator!$U92=$A$1,Centralizator!J92,"")</f>
        <v>0</v>
      </c>
      <c r="M92" s="100">
        <f>IF(Centralizator!$U92=$A$1,Centralizator!K92,"")</f>
        <v>0</v>
      </c>
      <c r="N92" s="100">
        <f>IF(Centralizator!$U92=$A$1,Centralizator!L92,"")</f>
        <v>0</v>
      </c>
      <c r="O92" s="94" t="str">
        <f>IF(Centralizator!$U92=$A$1,Centralizator!N92,"")</f>
        <v>C</v>
      </c>
      <c r="P92" s="94">
        <f>IF(Centralizator!$U92=$A$1,Centralizator!O92,"")</f>
        <v>2</v>
      </c>
      <c r="Q92" s="94">
        <f>IF(Centralizator!$U92=$A$1,Centralizator!P92,"")</f>
        <v>0</v>
      </c>
      <c r="R92" s="94">
        <f>IF(Centralizator!$U92=$A$1,Centralizator!Q92,"")</f>
        <v>0</v>
      </c>
      <c r="S92" s="94">
        <f>IF(Centralizator!$U92=$A$1,Centralizator!R92,"")</f>
        <v>28</v>
      </c>
      <c r="T92" s="94">
        <f>IF(Centralizator!$U92=$A$1,Centralizator!S92,"")</f>
        <v>0</v>
      </c>
      <c r="U92" s="94">
        <f>IF(Centralizator!$U92=$A$1,Centralizator!T92,"")</f>
        <v>28</v>
      </c>
      <c r="V92" s="94" t="str">
        <f>IF(Centralizator!$U92=$A$1,Centralizator!U92,"")</f>
        <v>DC</v>
      </c>
      <c r="W92" s="94">
        <f>IF(Centralizator!$U92=$A$1,Centralizator!V92,"")</f>
        <v>28</v>
      </c>
      <c r="X92" s="94">
        <f>IF(Centralizator!$U92=$A$1,Centralizator!W92,"")</f>
        <v>0</v>
      </c>
      <c r="Y92" s="94">
        <f>IF(Centralizator!$U92=$A$1,Centralizator!X92,"")</f>
        <v>28</v>
      </c>
      <c r="Z92" s="94">
        <f>IF(Centralizator!$U92=$A$1,Centralizator!Y92,"")</f>
        <v>2</v>
      </c>
      <c r="AA92" s="94">
        <f>IF(Centralizator!$U92=$A$1,Centralizator!Z92,"")</f>
        <v>0</v>
      </c>
      <c r="AB92" s="94">
        <f>IF(Centralizator!$U92=$A$1,Centralizator!AA92,"")</f>
        <v>2</v>
      </c>
      <c r="AC92" s="94" t="str">
        <f>IF(Centralizator!$U92=$A$1,Centralizator!AB92,"")</f>
        <v>Facult.</v>
      </c>
    </row>
    <row r="93" spans="1:29" hidden="1" x14ac:dyDescent="0.2">
      <c r="A93" s="93">
        <f t="shared" si="2"/>
        <v>18</v>
      </c>
      <c r="B93" s="93">
        <f t="shared" si="3"/>
        <v>18</v>
      </c>
      <c r="C93" s="93">
        <v>85</v>
      </c>
      <c r="D93" s="93">
        <f>IF(Centralizator!$U93=$A$1,Centralizator!A93,"")</f>
        <v>3</v>
      </c>
      <c r="E93" s="93">
        <f>IF(Centralizator!$U93=$A$1,Centralizator!B93,"")</f>
        <v>5</v>
      </c>
      <c r="F93" s="93" t="str">
        <f>IF(Centralizator!$U93=$A$1,Centralizator!C93,"")</f>
        <v>Educational Communication</v>
      </c>
      <c r="G93" s="100">
        <f>IF(Centralizator!$U93=$A$1,Centralizator!D93,"")</f>
        <v>0</v>
      </c>
      <c r="H93" s="100">
        <f>IF(Centralizator!$U93=$A$1,Centralizator!E93,"")</f>
        <v>0</v>
      </c>
      <c r="I93" s="100">
        <f>IF(Centralizator!$U93=$A$1,Centralizator!F93,"")</f>
        <v>0</v>
      </c>
      <c r="J93" s="100">
        <f>IF(Centralizator!$U93=$A$1,Centralizator!G93,"")</f>
        <v>0</v>
      </c>
      <c r="K93" s="100">
        <f>IF(Centralizator!$U93=$A$1,Centralizator!H93,"")</f>
        <v>0</v>
      </c>
      <c r="L93" s="100">
        <f>IF(Centralizator!$U93=$A$1,Centralizator!J93,"")</f>
        <v>0</v>
      </c>
      <c r="M93" s="100">
        <f>IF(Centralizator!$U93=$A$1,Centralizator!K93,"")</f>
        <v>0</v>
      </c>
      <c r="N93" s="100">
        <f>IF(Centralizator!$U93=$A$1,Centralizator!L93,"")</f>
        <v>0</v>
      </c>
      <c r="O93" s="94" t="str">
        <f>IF(Centralizator!$U93=$A$1,Centralizator!N93,"")</f>
        <v>E</v>
      </c>
      <c r="P93" s="94">
        <f>IF(Centralizator!$U93=$A$1,Centralizator!O93,"")</f>
        <v>4</v>
      </c>
      <c r="Q93" s="94">
        <f>IF(Centralizator!$U93=$A$1,Centralizator!P93,"")</f>
        <v>14</v>
      </c>
      <c r="R93" s="94">
        <f>IF(Centralizator!$U93=$A$1,Centralizator!Q93,"")</f>
        <v>28</v>
      </c>
      <c r="S93" s="94">
        <f>IF(Centralizator!$U93=$A$1,Centralizator!R93,"")</f>
        <v>0</v>
      </c>
      <c r="T93" s="94">
        <f>IF(Centralizator!$U93=$A$1,Centralizator!S93,"")</f>
        <v>0</v>
      </c>
      <c r="U93" s="94">
        <f>IF(Centralizator!$U93=$A$1,Centralizator!T93,"")</f>
        <v>42</v>
      </c>
      <c r="V93" s="94" t="str">
        <f>IF(Centralizator!$U93=$A$1,Centralizator!U93,"")</f>
        <v>DC</v>
      </c>
      <c r="W93" s="94">
        <f>IF(Centralizator!$U93=$A$1,Centralizator!V93,"")</f>
        <v>42</v>
      </c>
      <c r="X93" s="94">
        <f>IF(Centralizator!$U93=$A$1,Centralizator!W93,"")</f>
        <v>14</v>
      </c>
      <c r="Y93" s="94">
        <f>IF(Centralizator!$U93=$A$1,Centralizator!X93,"")</f>
        <v>28</v>
      </c>
      <c r="Z93" s="94">
        <f>IF(Centralizator!$U93=$A$1,Centralizator!Y93,"")</f>
        <v>3</v>
      </c>
      <c r="AA93" s="94">
        <f>IF(Centralizator!$U93=$A$1,Centralizator!Z93,"")</f>
        <v>1</v>
      </c>
      <c r="AB93" s="94">
        <f>IF(Centralizator!$U93=$A$1,Centralizator!AA93,"")</f>
        <v>2</v>
      </c>
      <c r="AC93" s="94" t="str">
        <f>IF(Centralizator!$U93=$A$1,Centralizator!AB93,"")</f>
        <v>Facult.</v>
      </c>
    </row>
    <row r="94" spans="1:29" hidden="1" x14ac:dyDescent="0.2">
      <c r="A94" s="93">
        <f t="shared" si="2"/>
        <v>19</v>
      </c>
      <c r="B94" s="93">
        <f t="shared" si="3"/>
        <v>19</v>
      </c>
      <c r="C94" s="93">
        <v>86</v>
      </c>
      <c r="D94" s="93">
        <f>IF(Centralizator!$U94=$A$1,Centralizator!A94,"")</f>
        <v>3</v>
      </c>
      <c r="E94" s="93">
        <f>IF(Centralizator!$U94=$A$1,Centralizator!B94,"")</f>
        <v>5</v>
      </c>
      <c r="F94" s="93" t="str">
        <f>IF(Centralizator!$U94=$A$1,Centralizator!C94,"")</f>
        <v>Pedagogical Practice 42 hours/sem.</v>
      </c>
      <c r="G94" s="100">
        <f>IF(Centralizator!$U94=$A$1,Centralizator!D94,"")</f>
        <v>0</v>
      </c>
      <c r="H94" s="100">
        <f>IF(Centralizator!$U94=$A$1,Centralizator!E94,"")</f>
        <v>0</v>
      </c>
      <c r="I94" s="100">
        <f>IF(Centralizator!$U94=$A$1,Centralizator!F94,"")</f>
        <v>0</v>
      </c>
      <c r="J94" s="100">
        <f>IF(Centralizator!$U94=$A$1,Centralizator!G94,"")</f>
        <v>0</v>
      </c>
      <c r="K94" s="100">
        <f>IF(Centralizator!$U94=$A$1,Centralizator!H94,"")</f>
        <v>0</v>
      </c>
      <c r="L94" s="100">
        <f>IF(Centralizator!$U94=$A$1,Centralizator!J94,"")</f>
        <v>0</v>
      </c>
      <c r="M94" s="100">
        <f>IF(Centralizator!$U94=$A$1,Centralizator!K94,"")</f>
        <v>0</v>
      </c>
      <c r="N94" s="100">
        <f>IF(Centralizator!$U94=$A$1,Centralizator!L94,"")</f>
        <v>0</v>
      </c>
      <c r="O94" s="94" t="str">
        <f>IF(Centralizator!$U94=$A$1,Centralizator!N94,"")</f>
        <v>C</v>
      </c>
      <c r="P94" s="94">
        <f>IF(Centralizator!$U94=$A$1,Centralizator!O94,"")</f>
        <v>2</v>
      </c>
      <c r="Q94" s="94">
        <f>IF(Centralizator!$U94=$A$1,Centralizator!P94,"")</f>
        <v>0</v>
      </c>
      <c r="R94" s="94">
        <f>IF(Centralizator!$U94=$A$1,Centralizator!Q94,"")</f>
        <v>0</v>
      </c>
      <c r="S94" s="94">
        <f>IF(Centralizator!$U94=$A$1,Centralizator!R94,"")</f>
        <v>0</v>
      </c>
      <c r="T94" s="94">
        <f>IF(Centralizator!$U94=$A$1,Centralizator!S94,"")</f>
        <v>0</v>
      </c>
      <c r="U94" s="94">
        <f>IF(Centralizator!$U94=$A$1,Centralizator!T94,"")</f>
        <v>0</v>
      </c>
      <c r="V94" s="94" t="str">
        <f>IF(Centralizator!$U94=$A$1,Centralizator!U94,"")</f>
        <v>DC</v>
      </c>
      <c r="W94" s="94">
        <f>IF(Centralizator!$U94=$A$1,Centralizator!V94,"")</f>
        <v>0</v>
      </c>
      <c r="X94" s="94">
        <f>IF(Centralizator!$U94=$A$1,Centralizator!W94,"")</f>
        <v>0</v>
      </c>
      <c r="Y94" s="94">
        <f>IF(Centralizator!$U94=$A$1,Centralizator!X94,"")</f>
        <v>0</v>
      </c>
      <c r="Z94" s="94">
        <f>IF(Centralizator!$U94=$A$1,Centralizator!Y94,"")</f>
        <v>0</v>
      </c>
      <c r="AA94" s="94">
        <f>IF(Centralizator!$U94=$A$1,Centralizator!Z94,"")</f>
        <v>0</v>
      </c>
      <c r="AB94" s="94">
        <f>IF(Centralizator!$U94=$A$1,Centralizator!AA94,"")</f>
        <v>0</v>
      </c>
      <c r="AC94" s="94" t="str">
        <f>IF(Centralizator!$U94=$A$1,Centralizator!AB94,"")</f>
        <v>Facult.</v>
      </c>
    </row>
    <row r="95" spans="1:29" hidden="1" x14ac:dyDescent="0.2">
      <c r="A95" s="93" t="str">
        <f t="shared" si="2"/>
        <v/>
      </c>
      <c r="B95" s="93">
        <f t="shared" si="3"/>
        <v>19</v>
      </c>
      <c r="C95" s="93">
        <v>87</v>
      </c>
      <c r="D95" s="93" t="str">
        <f>IF(Centralizator!$U95=$A$1,Centralizator!A95,"")</f>
        <v/>
      </c>
      <c r="E95" s="93" t="str">
        <f>IF(Centralizator!$U95=$A$1,Centralizator!B95,"")</f>
        <v/>
      </c>
      <c r="F95" s="93" t="str">
        <f>IF(Centralizator!$U95=$A$1,Centralizator!C95,"")</f>
        <v/>
      </c>
      <c r="G95" s="100" t="str">
        <f>IF(Centralizator!$U95=$A$1,Centralizator!D95,"")</f>
        <v/>
      </c>
      <c r="H95" s="100" t="str">
        <f>IF(Centralizator!$U95=$A$1,Centralizator!E95,"")</f>
        <v/>
      </c>
      <c r="I95" s="100" t="str">
        <f>IF(Centralizator!$U95=$A$1,Centralizator!F95,"")</f>
        <v/>
      </c>
      <c r="J95" s="100" t="str">
        <f>IF(Centralizator!$U95=$A$1,Centralizator!G95,"")</f>
        <v/>
      </c>
      <c r="K95" s="100" t="str">
        <f>IF(Centralizator!$U95=$A$1,Centralizator!H95,"")</f>
        <v/>
      </c>
      <c r="L95" s="100" t="str">
        <f>IF(Centralizator!$U95=$A$1,Centralizator!J95,"")</f>
        <v/>
      </c>
      <c r="M95" s="100" t="str">
        <f>IF(Centralizator!$U95=$A$1,Centralizator!K95,"")</f>
        <v/>
      </c>
      <c r="N95" s="100" t="str">
        <f>IF(Centralizator!$U95=$A$1,Centralizator!L95,"")</f>
        <v/>
      </c>
      <c r="O95" s="94" t="str">
        <f>IF(Centralizator!$U95=$A$1,Centralizator!N95,"")</f>
        <v/>
      </c>
      <c r="P95" s="94" t="str">
        <f>IF(Centralizator!$U95=$A$1,Centralizator!O95,"")</f>
        <v/>
      </c>
      <c r="Q95" s="94" t="str">
        <f>IF(Centralizator!$U95=$A$1,Centralizator!P95,"")</f>
        <v/>
      </c>
      <c r="R95" s="94" t="str">
        <f>IF(Centralizator!$U95=$A$1,Centralizator!Q95,"")</f>
        <v/>
      </c>
      <c r="S95" s="94" t="str">
        <f>IF(Centralizator!$U95=$A$1,Centralizator!R95,"")</f>
        <v/>
      </c>
      <c r="T95" s="94" t="str">
        <f>IF(Centralizator!$U95=$A$1,Centralizator!S95,"")</f>
        <v/>
      </c>
      <c r="U95" s="94" t="str">
        <f>IF(Centralizator!$U95=$A$1,Centralizator!T95,"")</f>
        <v/>
      </c>
      <c r="V95" s="94" t="str">
        <f>IF(Centralizator!$U95=$A$1,Centralizator!U95,"")</f>
        <v/>
      </c>
      <c r="W95" s="94" t="str">
        <f>IF(Centralizator!$U95=$A$1,Centralizator!V95,"")</f>
        <v/>
      </c>
      <c r="X95" s="94" t="str">
        <f>IF(Centralizator!$U95=$A$1,Centralizator!W95,"")</f>
        <v/>
      </c>
      <c r="Y95" s="94" t="str">
        <f>IF(Centralizator!$U95=$A$1,Centralizator!X95,"")</f>
        <v/>
      </c>
      <c r="Z95" s="94" t="str">
        <f>IF(Centralizator!$U95=$A$1,Centralizator!Y95,"")</f>
        <v/>
      </c>
      <c r="AA95" s="94" t="str">
        <f>IF(Centralizator!$U95=$A$1,Centralizator!Z95,"")</f>
        <v/>
      </c>
      <c r="AB95" s="94" t="str">
        <f>IF(Centralizator!$U95=$A$1,Centralizator!AA95,"")</f>
        <v/>
      </c>
      <c r="AC95" s="94" t="str">
        <f>IF(Centralizator!$U95=$A$1,Centralizator!AB95,"")</f>
        <v/>
      </c>
    </row>
    <row r="96" spans="1:29" hidden="1" x14ac:dyDescent="0.2">
      <c r="A96" s="93">
        <f t="shared" si="2"/>
        <v>20</v>
      </c>
      <c r="B96" s="93">
        <f t="shared" si="3"/>
        <v>20</v>
      </c>
      <c r="C96" s="93">
        <v>88</v>
      </c>
      <c r="D96" s="93">
        <f>IF(Centralizator!$U96=$A$1,Centralizator!A96,"")</f>
        <v>3</v>
      </c>
      <c r="E96" s="93">
        <f>IF(Centralizator!$U96=$A$1,Centralizator!B96,"")</f>
        <v>6</v>
      </c>
      <c r="F96" s="93" t="str">
        <f>IF(Centralizator!$U96=$A$1,Centralizator!C96,"")</f>
        <v>Pedagogical Practice 42 hours/sem.</v>
      </c>
      <c r="G96" s="100">
        <f>IF(Centralizator!$U96=$A$1,Centralizator!D96,"")</f>
        <v>0</v>
      </c>
      <c r="H96" s="100">
        <f>IF(Centralizator!$U96=$A$1,Centralizator!E96,"")</f>
        <v>0</v>
      </c>
      <c r="I96" s="100">
        <f>IF(Centralizator!$U96=$A$1,Centralizator!F96,"")</f>
        <v>0</v>
      </c>
      <c r="J96" s="100">
        <f>IF(Centralizator!$U96=$A$1,Centralizator!G96,"")</f>
        <v>0</v>
      </c>
      <c r="K96" s="100">
        <f>IF(Centralizator!$U96=$A$1,Centralizator!H96,"")</f>
        <v>0</v>
      </c>
      <c r="L96" s="100">
        <f>IF(Centralizator!$U96=$A$1,Centralizator!J96,"")</f>
        <v>0</v>
      </c>
      <c r="M96" s="100">
        <f>IF(Centralizator!$U96=$A$1,Centralizator!K96,"")</f>
        <v>0</v>
      </c>
      <c r="N96" s="100">
        <f>IF(Centralizator!$U96=$A$1,Centralizator!L96,"")</f>
        <v>0</v>
      </c>
      <c r="O96" s="94" t="str">
        <f>IF(Centralizator!$U96=$A$1,Centralizator!N96,"")</f>
        <v>C</v>
      </c>
      <c r="P96" s="94">
        <f>IF(Centralizator!$U96=$A$1,Centralizator!O96,"")</f>
        <v>3</v>
      </c>
      <c r="Q96" s="94">
        <f>IF(Centralizator!$U96=$A$1,Centralizator!P96,"")</f>
        <v>0</v>
      </c>
      <c r="R96" s="94">
        <f>IF(Centralizator!$U96=$A$1,Centralizator!Q96,"")</f>
        <v>0</v>
      </c>
      <c r="S96" s="94">
        <f>IF(Centralizator!$U96=$A$1,Centralizator!R96,"")</f>
        <v>0</v>
      </c>
      <c r="T96" s="94">
        <f>IF(Centralizator!$U96=$A$1,Centralizator!S96,"")</f>
        <v>0</v>
      </c>
      <c r="U96" s="94">
        <f>IF(Centralizator!$U96=$A$1,Centralizator!T96,"")</f>
        <v>0</v>
      </c>
      <c r="V96" s="94" t="str">
        <f>IF(Centralizator!$U96=$A$1,Centralizator!U96,"")</f>
        <v>DC</v>
      </c>
      <c r="W96" s="94">
        <f>IF(Centralizator!$U96=$A$1,Centralizator!V96,"")</f>
        <v>0</v>
      </c>
      <c r="X96" s="94">
        <f>IF(Centralizator!$U96=$A$1,Centralizator!W96,"")</f>
        <v>0</v>
      </c>
      <c r="Y96" s="94">
        <f>IF(Centralizator!$U96=$A$1,Centralizator!X96,"")</f>
        <v>0</v>
      </c>
      <c r="Z96" s="94">
        <f>IF(Centralizator!$U96=$A$1,Centralizator!Y96,"")</f>
        <v>0</v>
      </c>
      <c r="AA96" s="94">
        <f>IF(Centralizator!$U96=$A$1,Centralizator!Z96,"")</f>
        <v>0</v>
      </c>
      <c r="AB96" s="94">
        <f>IF(Centralizator!$U96=$A$1,Centralizator!AA96,"")</f>
        <v>0</v>
      </c>
      <c r="AC96" s="94" t="str">
        <f>IF(Centralizator!$U96=$A$1,Centralizator!AB96,"")</f>
        <v>Facult.</v>
      </c>
    </row>
    <row r="97" spans="1:29" hidden="1" x14ac:dyDescent="0.2">
      <c r="A97" s="93">
        <f t="shared" si="2"/>
        <v>21</v>
      </c>
      <c r="B97" s="93">
        <f t="shared" si="3"/>
        <v>21</v>
      </c>
      <c r="C97" s="93">
        <v>89</v>
      </c>
      <c r="D97" s="93">
        <f>IF(Centralizator!$U97=$A$1,Centralizator!A97,"")</f>
        <v>3</v>
      </c>
      <c r="E97" s="93">
        <f>IF(Centralizator!$U97=$A$1,Centralizator!B97,"")</f>
        <v>6</v>
      </c>
      <c r="F97" s="93" t="str">
        <f>IF(Centralizator!$U97=$A$1,Centralizator!C97,"")</f>
        <v>Classroom Management</v>
      </c>
      <c r="G97" s="100">
        <f>IF(Centralizator!$U97=$A$1,Centralizator!D97,"")</f>
        <v>0</v>
      </c>
      <c r="H97" s="100">
        <f>IF(Centralizator!$U97=$A$1,Centralizator!E97,"")</f>
        <v>0</v>
      </c>
      <c r="I97" s="100">
        <f>IF(Centralizator!$U97=$A$1,Centralizator!F97,"")</f>
        <v>0</v>
      </c>
      <c r="J97" s="100">
        <f>IF(Centralizator!$U97=$A$1,Centralizator!G97,"")</f>
        <v>0</v>
      </c>
      <c r="K97" s="100">
        <f>IF(Centralizator!$U97=$A$1,Centralizator!H97,"")</f>
        <v>0</v>
      </c>
      <c r="L97" s="100">
        <f>IF(Centralizator!$U97=$A$1,Centralizator!J97,"")</f>
        <v>0</v>
      </c>
      <c r="M97" s="100">
        <f>IF(Centralizator!$U97=$A$1,Centralizator!K97,"")</f>
        <v>0</v>
      </c>
      <c r="N97" s="100">
        <f>IF(Centralizator!$U97=$A$1,Centralizator!L97,"")</f>
        <v>0</v>
      </c>
      <c r="O97" s="94" t="str">
        <f>IF(Centralizator!$U97=$A$1,Centralizator!N97,"")</f>
        <v>E</v>
      </c>
      <c r="P97" s="94">
        <f>IF(Centralizator!$U97=$A$1,Centralizator!O97,"")</f>
        <v>1</v>
      </c>
      <c r="Q97" s="94">
        <f>IF(Centralizator!$U97=$A$1,Centralizator!P97,"")</f>
        <v>0</v>
      </c>
      <c r="R97" s="94">
        <f>IF(Centralizator!$U97=$A$1,Centralizator!Q97,"")</f>
        <v>0</v>
      </c>
      <c r="S97" s="94">
        <f>IF(Centralizator!$U97=$A$1,Centralizator!R97,"")</f>
        <v>0</v>
      </c>
      <c r="T97" s="94">
        <f>IF(Centralizator!$U97=$A$1,Centralizator!S97,"")</f>
        <v>14</v>
      </c>
      <c r="U97" s="94">
        <f>IF(Centralizator!$U97=$A$1,Centralizator!T97,"")</f>
        <v>14</v>
      </c>
      <c r="V97" s="94" t="str">
        <f>IF(Centralizator!$U97=$A$1,Centralizator!U97,"")</f>
        <v>DC</v>
      </c>
      <c r="W97" s="94">
        <f>IF(Centralizator!$U97=$A$1,Centralizator!V97,"")</f>
        <v>14</v>
      </c>
      <c r="X97" s="94">
        <f>IF(Centralizator!$U97=$A$1,Centralizator!W97,"")</f>
        <v>0</v>
      </c>
      <c r="Y97" s="94">
        <f>IF(Centralizator!$U97=$A$1,Centralizator!X97,"")</f>
        <v>14</v>
      </c>
      <c r="Z97" s="94">
        <f>IF(Centralizator!$U97=$A$1,Centralizator!Y97,"")</f>
        <v>1</v>
      </c>
      <c r="AA97" s="94">
        <f>IF(Centralizator!$U97=$A$1,Centralizator!Z97,"")</f>
        <v>0</v>
      </c>
      <c r="AB97" s="94">
        <f>IF(Centralizator!$U97=$A$1,Centralizator!AA97,"")</f>
        <v>1</v>
      </c>
      <c r="AC97" s="94" t="str">
        <f>IF(Centralizator!$U97=$A$1,Centralizator!AB97,"")</f>
        <v>Facult.</v>
      </c>
    </row>
    <row r="98" spans="1:29" hidden="1" x14ac:dyDescent="0.2">
      <c r="A98" s="93">
        <f t="shared" si="2"/>
        <v>22</v>
      </c>
      <c r="B98" s="93">
        <f t="shared" si="3"/>
        <v>22</v>
      </c>
      <c r="C98" s="93">
        <v>90</v>
      </c>
      <c r="D98" s="93">
        <f>IF(Centralizator!$U98=$A$1,Centralizator!A98,"")</f>
        <v>3</v>
      </c>
      <c r="E98" s="93">
        <f>IF(Centralizator!$U98=$A$1,Centralizator!B98,"")</f>
        <v>6</v>
      </c>
      <c r="F98" s="93" t="str">
        <f>IF(Centralizator!$U98=$A$1,Centralizator!C98,"")</f>
        <v>Voluntariat</v>
      </c>
      <c r="G98" s="100">
        <f>IF(Centralizator!$U98=$A$1,Centralizator!D98,"")</f>
        <v>0</v>
      </c>
      <c r="H98" s="100">
        <f>IF(Centralizator!$U98=$A$1,Centralizator!E98,"")</f>
        <v>0</v>
      </c>
      <c r="I98" s="100">
        <f>IF(Centralizator!$U98=$A$1,Centralizator!F98,"")</f>
        <v>0</v>
      </c>
      <c r="J98" s="100">
        <f>IF(Centralizator!$U98=$A$1,Centralizator!G98,"")</f>
        <v>0</v>
      </c>
      <c r="K98" s="100">
        <f>IF(Centralizator!$U98=$A$1,Centralizator!H98,"")</f>
        <v>0</v>
      </c>
      <c r="L98" s="100">
        <f>IF(Centralizator!$U98=$A$1,Centralizator!J98,"")</f>
        <v>0</v>
      </c>
      <c r="M98" s="100">
        <f>IF(Centralizator!$U98=$A$1,Centralizator!K98,"")</f>
        <v>0</v>
      </c>
      <c r="N98" s="100">
        <f>IF(Centralizator!$U98=$A$1,Centralizator!L98,"")</f>
        <v>0</v>
      </c>
      <c r="O98" s="94" t="str">
        <f>IF(Centralizator!$U98=$A$1,Centralizator!N98,"")</f>
        <v>C</v>
      </c>
      <c r="P98" s="94">
        <f>IF(Centralizator!$U98=$A$1,Centralizator!O98,"")</f>
        <v>2</v>
      </c>
      <c r="Q98" s="94">
        <f>IF(Centralizator!$U98=$A$1,Centralizator!P98,"")</f>
        <v>0</v>
      </c>
      <c r="R98" s="94">
        <f>IF(Centralizator!$U98=$A$1,Centralizator!Q98,"")</f>
        <v>0</v>
      </c>
      <c r="S98" s="94">
        <f>IF(Centralizator!$U98=$A$1,Centralizator!R98,"")</f>
        <v>28</v>
      </c>
      <c r="T98" s="94">
        <f>IF(Centralizator!$U98=$A$1,Centralizator!S98,"")</f>
        <v>0</v>
      </c>
      <c r="U98" s="94">
        <f>IF(Centralizator!$U98=$A$1,Centralizator!T98,"")</f>
        <v>28</v>
      </c>
      <c r="V98" s="94" t="str">
        <f>IF(Centralizator!$U98=$A$1,Centralizator!U98,"")</f>
        <v>DC</v>
      </c>
      <c r="W98" s="94">
        <f>IF(Centralizator!$U98=$A$1,Centralizator!V98,"")</f>
        <v>28</v>
      </c>
      <c r="X98" s="94">
        <f>IF(Centralizator!$U98=$A$1,Centralizator!W98,"")</f>
        <v>0</v>
      </c>
      <c r="Y98" s="94">
        <f>IF(Centralizator!$U98=$A$1,Centralizator!X98,"")</f>
        <v>28</v>
      </c>
      <c r="Z98" s="94">
        <f>IF(Centralizator!$U98=$A$1,Centralizator!Y98,"")</f>
        <v>2</v>
      </c>
      <c r="AA98" s="94">
        <f>IF(Centralizator!$U98=$A$1,Centralizator!Z98,"")</f>
        <v>0</v>
      </c>
      <c r="AB98" s="94">
        <f>IF(Centralizator!$U98=$A$1,Centralizator!AA98,"")</f>
        <v>2</v>
      </c>
      <c r="AC98" s="94" t="str">
        <f>IF(Centralizator!$U98=$A$1,Centralizator!AB98,"")</f>
        <v>Facult.</v>
      </c>
    </row>
    <row r="99" spans="1:29" hidden="1" x14ac:dyDescent="0.2">
      <c r="A99" s="93" t="str">
        <f t="shared" si="2"/>
        <v/>
      </c>
      <c r="B99" s="93">
        <f t="shared" si="3"/>
        <v>22</v>
      </c>
      <c r="C99" s="93">
        <v>91</v>
      </c>
      <c r="D99" s="93" t="str">
        <f>IF(Centralizator!$U99=$A$1,Centralizator!A99,"")</f>
        <v/>
      </c>
      <c r="E99" s="93" t="str">
        <f>IF(Centralizator!$U99=$A$1,Centralizator!B99,"")</f>
        <v/>
      </c>
      <c r="F99" s="93" t="str">
        <f>IF(Centralizator!$U99=$A$1,Centralizator!C99,"")</f>
        <v/>
      </c>
      <c r="G99" s="100" t="str">
        <f>IF(Centralizator!$U99=$A$1,Centralizator!D99,"")</f>
        <v/>
      </c>
      <c r="H99" s="100" t="str">
        <f>IF(Centralizator!$U99=$A$1,Centralizator!E99,"")</f>
        <v/>
      </c>
      <c r="I99" s="100" t="str">
        <f>IF(Centralizator!$U99=$A$1,Centralizator!F99,"")</f>
        <v/>
      </c>
      <c r="J99" s="100" t="str">
        <f>IF(Centralizator!$U99=$A$1,Centralizator!G99,"")</f>
        <v/>
      </c>
      <c r="K99" s="100" t="str">
        <f>IF(Centralizator!$U99=$A$1,Centralizator!H99,"")</f>
        <v/>
      </c>
      <c r="L99" s="100" t="str">
        <f>IF(Centralizator!$U99=$A$1,Centralizator!J99,"")</f>
        <v/>
      </c>
      <c r="M99" s="100" t="str">
        <f>IF(Centralizator!$U99=$A$1,Centralizator!K99,"")</f>
        <v/>
      </c>
      <c r="N99" s="100" t="str">
        <f>IF(Centralizator!$U99=$A$1,Centralizator!L99,"")</f>
        <v/>
      </c>
      <c r="O99" s="94" t="str">
        <f>IF(Centralizator!$U99=$A$1,Centralizator!N99,"")</f>
        <v/>
      </c>
      <c r="P99" s="94" t="str">
        <f>IF(Centralizator!$U99=$A$1,Centralizator!O99,"")</f>
        <v/>
      </c>
      <c r="Q99" s="94" t="str">
        <f>IF(Centralizator!$U99=$A$1,Centralizator!P99,"")</f>
        <v/>
      </c>
      <c r="R99" s="94" t="str">
        <f>IF(Centralizator!$U99=$A$1,Centralizator!Q99,"")</f>
        <v/>
      </c>
      <c r="S99" s="94" t="str">
        <f>IF(Centralizator!$U99=$A$1,Centralizator!R99,"")</f>
        <v/>
      </c>
      <c r="T99" s="94" t="str">
        <f>IF(Centralizator!$U99=$A$1,Centralizator!S99,"")</f>
        <v/>
      </c>
      <c r="U99" s="94" t="str">
        <f>IF(Centralizator!$U99=$A$1,Centralizator!T99,"")</f>
        <v/>
      </c>
      <c r="V99" s="94" t="str">
        <f>IF(Centralizator!$U99=$A$1,Centralizator!U99,"")</f>
        <v/>
      </c>
      <c r="W99" s="94" t="str">
        <f>IF(Centralizator!$U99=$A$1,Centralizator!V99,"")</f>
        <v/>
      </c>
      <c r="X99" s="94" t="str">
        <f>IF(Centralizator!$U99=$A$1,Centralizator!W99,"")</f>
        <v/>
      </c>
      <c r="Y99" s="94" t="str">
        <f>IF(Centralizator!$U99=$A$1,Centralizator!X99,"")</f>
        <v/>
      </c>
      <c r="Z99" s="94" t="str">
        <f>IF(Centralizator!$U99=$A$1,Centralizator!Y99,"")</f>
        <v/>
      </c>
      <c r="AA99" s="94" t="str">
        <f>IF(Centralizator!$U99=$A$1,Centralizator!Z99,"")</f>
        <v/>
      </c>
      <c r="AB99" s="94" t="str">
        <f>IF(Centralizator!$U99=$A$1,Centralizator!AA99,"")</f>
        <v/>
      </c>
      <c r="AC99" s="94" t="str">
        <f>IF(Centralizator!$U99=$A$1,Centralizator!AB99,"")</f>
        <v/>
      </c>
    </row>
    <row r="100" spans="1:29" hidden="1" x14ac:dyDescent="0.2">
      <c r="A100" s="93" t="str">
        <f t="shared" si="2"/>
        <v/>
      </c>
      <c r="B100" s="93">
        <f t="shared" si="3"/>
        <v>22</v>
      </c>
      <c r="C100" s="93">
        <v>92</v>
      </c>
      <c r="D100" s="93" t="str">
        <f>IF(Centralizator!$U100=$A$1,Centralizator!A100,"")</f>
        <v/>
      </c>
      <c r="E100" s="93" t="str">
        <f>IF(Centralizator!$U100=$A$1,Centralizator!B100,"")</f>
        <v/>
      </c>
      <c r="F100" s="93" t="str">
        <f>IF(Centralizator!$U100=$A$1,Centralizator!C100,"")</f>
        <v/>
      </c>
      <c r="G100" s="100" t="str">
        <f>IF(Centralizator!$U100=$A$1,Centralizator!D100,"")</f>
        <v/>
      </c>
      <c r="H100" s="100" t="str">
        <f>IF(Centralizator!$U100=$A$1,Centralizator!E100,"")</f>
        <v/>
      </c>
      <c r="I100" s="100" t="str">
        <f>IF(Centralizator!$U100=$A$1,Centralizator!F100,"")</f>
        <v/>
      </c>
      <c r="J100" s="100" t="str">
        <f>IF(Centralizator!$U100=$A$1,Centralizator!G100,"")</f>
        <v/>
      </c>
      <c r="K100" s="100" t="str">
        <f>IF(Centralizator!$U100=$A$1,Centralizator!H100,"")</f>
        <v/>
      </c>
      <c r="L100" s="100" t="str">
        <f>IF(Centralizator!$U100=$A$1,Centralizator!J100,"")</f>
        <v/>
      </c>
      <c r="M100" s="100" t="str">
        <f>IF(Centralizator!$U100=$A$1,Centralizator!K100,"")</f>
        <v/>
      </c>
      <c r="N100" s="100" t="str">
        <f>IF(Centralizator!$U100=$A$1,Centralizator!L100,"")</f>
        <v/>
      </c>
      <c r="O100" s="94" t="str">
        <f>IF(Centralizator!$U100=$A$1,Centralizator!N100,"")</f>
        <v/>
      </c>
      <c r="P100" s="94" t="str">
        <f>IF(Centralizator!$U100=$A$1,Centralizator!O100,"")</f>
        <v/>
      </c>
      <c r="Q100" s="94" t="str">
        <f>IF(Centralizator!$U100=$A$1,Centralizator!P100,"")</f>
        <v/>
      </c>
      <c r="R100" s="94" t="str">
        <f>IF(Centralizator!$U100=$A$1,Centralizator!Q100,"")</f>
        <v/>
      </c>
      <c r="S100" s="94" t="str">
        <f>IF(Centralizator!$U100=$A$1,Centralizator!R100,"")</f>
        <v/>
      </c>
      <c r="T100" s="94" t="str">
        <f>IF(Centralizator!$U100=$A$1,Centralizator!S100,"")</f>
        <v/>
      </c>
      <c r="U100" s="94" t="str">
        <f>IF(Centralizator!$U100=$A$1,Centralizator!T100,"")</f>
        <v/>
      </c>
      <c r="V100" s="94" t="str">
        <f>IF(Centralizator!$U100=$A$1,Centralizator!U100,"")</f>
        <v/>
      </c>
      <c r="W100" s="94" t="str">
        <f>IF(Centralizator!$U100=$A$1,Centralizator!V100,"")</f>
        <v/>
      </c>
      <c r="X100" s="94" t="str">
        <f>IF(Centralizator!$U100=$A$1,Centralizator!W100,"")</f>
        <v/>
      </c>
      <c r="Y100" s="94" t="str">
        <f>IF(Centralizator!$U100=$A$1,Centralizator!X100,"")</f>
        <v/>
      </c>
      <c r="Z100" s="94" t="str">
        <f>IF(Centralizator!$U100=$A$1,Centralizator!Y100,"")</f>
        <v/>
      </c>
      <c r="AA100" s="94" t="str">
        <f>IF(Centralizator!$U100=$A$1,Centralizator!Z100,"")</f>
        <v/>
      </c>
      <c r="AB100" s="94" t="str">
        <f>IF(Centralizator!$U100=$A$1,Centralizator!AA100,"")</f>
        <v/>
      </c>
      <c r="AC100" s="94" t="str">
        <f>IF(Centralizator!$U100=$A$1,Centralizator!AB100,"")</f>
        <v/>
      </c>
    </row>
    <row r="101" spans="1:29" hidden="1" x14ac:dyDescent="0.2">
      <c r="A101" s="93" t="str">
        <f t="shared" si="2"/>
        <v/>
      </c>
      <c r="B101" s="93">
        <f t="shared" si="3"/>
        <v>22</v>
      </c>
      <c r="C101" s="93">
        <v>93</v>
      </c>
      <c r="D101" s="93" t="str">
        <f>IF(Centralizator!$U101=$A$1,Centralizator!A101,"")</f>
        <v/>
      </c>
      <c r="E101" s="93" t="str">
        <f>IF(Centralizator!$U101=$A$1,Centralizator!B101,"")</f>
        <v/>
      </c>
      <c r="F101" s="93" t="str">
        <f>IF(Centralizator!$U101=$A$1,Centralizator!C101,"")</f>
        <v/>
      </c>
      <c r="G101" s="100" t="str">
        <f>IF(Centralizator!$U101=$A$1,Centralizator!D101,"")</f>
        <v/>
      </c>
      <c r="H101" s="100" t="str">
        <f>IF(Centralizator!$U101=$A$1,Centralizator!E101,"")</f>
        <v/>
      </c>
      <c r="I101" s="100" t="str">
        <f>IF(Centralizator!$U101=$A$1,Centralizator!F101,"")</f>
        <v/>
      </c>
      <c r="J101" s="100" t="str">
        <f>IF(Centralizator!$U101=$A$1,Centralizator!G101,"")</f>
        <v/>
      </c>
      <c r="K101" s="100" t="str">
        <f>IF(Centralizator!$U101=$A$1,Centralizator!H101,"")</f>
        <v/>
      </c>
      <c r="L101" s="100" t="str">
        <f>IF(Centralizator!$U101=$A$1,Centralizator!J101,"")</f>
        <v/>
      </c>
      <c r="M101" s="100" t="str">
        <f>IF(Centralizator!$U101=$A$1,Centralizator!K101,"")</f>
        <v/>
      </c>
      <c r="N101" s="100" t="str">
        <f>IF(Centralizator!$U101=$A$1,Centralizator!L101,"")</f>
        <v/>
      </c>
      <c r="O101" s="94" t="str">
        <f>IF(Centralizator!$U101=$A$1,Centralizator!N101,"")</f>
        <v/>
      </c>
      <c r="P101" s="94" t="str">
        <f>IF(Centralizator!$U101=$A$1,Centralizator!O101,"")</f>
        <v/>
      </c>
      <c r="Q101" s="94" t="str">
        <f>IF(Centralizator!$U101=$A$1,Centralizator!P101,"")</f>
        <v/>
      </c>
      <c r="R101" s="94" t="str">
        <f>IF(Centralizator!$U101=$A$1,Centralizator!Q101,"")</f>
        <v/>
      </c>
      <c r="S101" s="94" t="str">
        <f>IF(Centralizator!$U101=$A$1,Centralizator!R101,"")</f>
        <v/>
      </c>
      <c r="T101" s="94" t="str">
        <f>IF(Centralizator!$U101=$A$1,Centralizator!S101,"")</f>
        <v/>
      </c>
      <c r="U101" s="94" t="str">
        <f>IF(Centralizator!$U101=$A$1,Centralizator!T101,"")</f>
        <v/>
      </c>
      <c r="V101" s="94" t="str">
        <f>IF(Centralizator!$U101=$A$1,Centralizator!U101,"")</f>
        <v/>
      </c>
      <c r="W101" s="94" t="str">
        <f>IF(Centralizator!$U101=$A$1,Centralizator!V101,"")</f>
        <v/>
      </c>
      <c r="X101" s="94" t="str">
        <f>IF(Centralizator!$U101=$A$1,Centralizator!W101,"")</f>
        <v/>
      </c>
      <c r="Y101" s="94" t="str">
        <f>IF(Centralizator!$U101=$A$1,Centralizator!X101,"")</f>
        <v/>
      </c>
      <c r="Z101" s="94" t="str">
        <f>IF(Centralizator!$U101=$A$1,Centralizator!Y101,"")</f>
        <v/>
      </c>
      <c r="AA101" s="94" t="str">
        <f>IF(Centralizator!$U101=$A$1,Centralizator!Z101,"")</f>
        <v/>
      </c>
      <c r="AB101" s="94" t="str">
        <f>IF(Centralizator!$U101=$A$1,Centralizator!AA101,"")</f>
        <v/>
      </c>
      <c r="AC101" s="94" t="str">
        <f>IF(Centralizator!$U101=$A$1,Centralizator!AB101,"")</f>
        <v/>
      </c>
    </row>
    <row r="102" spans="1:29" hidden="1" x14ac:dyDescent="0.2">
      <c r="A102" s="93">
        <f t="shared" si="2"/>
        <v>23</v>
      </c>
      <c r="B102" s="93">
        <f t="shared" si="3"/>
        <v>23</v>
      </c>
      <c r="C102" s="93">
        <v>94</v>
      </c>
      <c r="D102" s="93">
        <f>IF(Centralizator!$U102=$A$1,Centralizator!A102,"")</f>
        <v>4</v>
      </c>
      <c r="E102" s="93">
        <f>IF(Centralizator!$U102=$A$1,Centralizator!B102,"")</f>
        <v>8</v>
      </c>
      <c r="F102" s="93" t="str">
        <f>IF(Centralizator!$U102=$A$1,Centralizator!C102,"")</f>
        <v>Voluntariat</v>
      </c>
      <c r="G102" s="100">
        <f>IF(Centralizator!$U102=$A$1,Centralizator!D102,"")</f>
        <v>0</v>
      </c>
      <c r="H102" s="100">
        <f>IF(Centralizator!$U102=$A$1,Centralizator!E102,"")</f>
        <v>0</v>
      </c>
      <c r="I102" s="100">
        <f>IF(Centralizator!$U102=$A$1,Centralizator!F102,"")</f>
        <v>0</v>
      </c>
      <c r="J102" s="100">
        <f>IF(Centralizator!$U102=$A$1,Centralizator!G102,"")</f>
        <v>0</v>
      </c>
      <c r="K102" s="100">
        <f>IF(Centralizator!$U102=$A$1,Centralizator!H102,"")</f>
        <v>0</v>
      </c>
      <c r="L102" s="100">
        <f>IF(Centralizator!$U102=$A$1,Centralizator!J102,"")</f>
        <v>0</v>
      </c>
      <c r="M102" s="100">
        <f>IF(Centralizator!$U102=$A$1,Centralizator!K102,"")</f>
        <v>0</v>
      </c>
      <c r="N102" s="100">
        <f>IF(Centralizator!$U102=$A$1,Centralizator!L102,"")</f>
        <v>0</v>
      </c>
      <c r="O102" s="94" t="str">
        <f>IF(Centralizator!$U102=$A$1,Centralizator!N102,"")</f>
        <v>C</v>
      </c>
      <c r="P102" s="94">
        <f>IF(Centralizator!$U102=$A$1,Centralizator!O102,"")</f>
        <v>2</v>
      </c>
      <c r="Q102" s="94">
        <f>IF(Centralizator!$U102=$A$1,Centralizator!P102,"")</f>
        <v>0</v>
      </c>
      <c r="R102" s="94">
        <f>IF(Centralizator!$U102=$A$1,Centralizator!Q102,"")</f>
        <v>0</v>
      </c>
      <c r="S102" s="94">
        <f>IF(Centralizator!$U102=$A$1,Centralizator!R102,"")</f>
        <v>28</v>
      </c>
      <c r="T102" s="94">
        <f>IF(Centralizator!$U102=$A$1,Centralizator!S102,"")</f>
        <v>0</v>
      </c>
      <c r="U102" s="94">
        <f>IF(Centralizator!$U102=$A$1,Centralizator!T102,"")</f>
        <v>28</v>
      </c>
      <c r="V102" s="94" t="str">
        <f>IF(Centralizator!$U102=$A$1,Centralizator!U102,"")</f>
        <v>DC</v>
      </c>
      <c r="W102" s="94">
        <f>IF(Centralizator!$U102=$A$1,Centralizator!V102,"")</f>
        <v>28</v>
      </c>
      <c r="X102" s="94">
        <f>IF(Centralizator!$U102=$A$1,Centralizator!W102,"")</f>
        <v>0</v>
      </c>
      <c r="Y102" s="94">
        <f>IF(Centralizator!$U102=$A$1,Centralizator!X102,"")</f>
        <v>28</v>
      </c>
      <c r="Z102" s="94">
        <f>IF(Centralizator!$U102=$A$1,Centralizator!Y102,"")</f>
        <v>2</v>
      </c>
      <c r="AA102" s="94">
        <f>IF(Centralizator!$U102=$A$1,Centralizator!Z102,"")</f>
        <v>0</v>
      </c>
      <c r="AB102" s="94">
        <f>IF(Centralizator!$U102=$A$1,Centralizator!AA102,"")</f>
        <v>2</v>
      </c>
      <c r="AC102" s="94" t="str">
        <f>IF(Centralizator!$U102=$A$1,Centralizator!AB102,"")</f>
        <v>Facult.</v>
      </c>
    </row>
    <row r="103" spans="1:29" hidden="1" x14ac:dyDescent="0.2">
      <c r="A103" s="93" t="str">
        <f t="shared" si="2"/>
        <v/>
      </c>
      <c r="B103" s="93">
        <f t="shared" si="3"/>
        <v>23</v>
      </c>
      <c r="C103" s="93">
        <v>95</v>
      </c>
      <c r="D103" s="93" t="str">
        <f>IF(Centralizator!$U103=$A$1,Centralizator!A103,"")</f>
        <v/>
      </c>
      <c r="E103" s="93" t="str">
        <f>IF(Centralizator!$U103=$A$1,Centralizator!B103,"")</f>
        <v/>
      </c>
      <c r="F103" s="93" t="str">
        <f>IF(Centralizator!$U103=$A$1,Centralizator!C103,"")</f>
        <v/>
      </c>
      <c r="G103" s="100" t="str">
        <f>IF(Centralizator!$U103=$A$1,Centralizator!D103,"")</f>
        <v/>
      </c>
      <c r="H103" s="100" t="str">
        <f>IF(Centralizator!$U103=$A$1,Centralizator!E103,"")</f>
        <v/>
      </c>
      <c r="I103" s="100" t="str">
        <f>IF(Centralizator!$U103=$A$1,Centralizator!F103,"")</f>
        <v/>
      </c>
      <c r="J103" s="100" t="str">
        <f>IF(Centralizator!$U103=$A$1,Centralizator!G103,"")</f>
        <v/>
      </c>
      <c r="K103" s="100" t="str">
        <f>IF(Centralizator!$U103=$A$1,Centralizator!H103,"")</f>
        <v/>
      </c>
      <c r="L103" s="100" t="str">
        <f>IF(Centralizator!$U103=$A$1,Centralizator!J103,"")</f>
        <v/>
      </c>
      <c r="M103" s="100" t="str">
        <f>IF(Centralizator!$U103=$A$1,Centralizator!K103,"")</f>
        <v/>
      </c>
      <c r="N103" s="100" t="str">
        <f>IF(Centralizator!$U103=$A$1,Centralizator!L103,"")</f>
        <v/>
      </c>
      <c r="O103" s="94" t="str">
        <f>IF(Centralizator!$U103=$A$1,Centralizator!N103,"")</f>
        <v/>
      </c>
      <c r="P103" s="94" t="str">
        <f>IF(Centralizator!$U103=$A$1,Centralizator!O103,"")</f>
        <v/>
      </c>
      <c r="Q103" s="94" t="str">
        <f>IF(Centralizator!$U103=$A$1,Centralizator!P103,"")</f>
        <v/>
      </c>
      <c r="R103" s="94" t="str">
        <f>IF(Centralizator!$U103=$A$1,Centralizator!Q103,"")</f>
        <v/>
      </c>
      <c r="S103" s="94" t="str">
        <f>IF(Centralizator!$U103=$A$1,Centralizator!R103,"")</f>
        <v/>
      </c>
      <c r="T103" s="94" t="str">
        <f>IF(Centralizator!$U103=$A$1,Centralizator!S103,"")</f>
        <v/>
      </c>
      <c r="U103" s="94" t="str">
        <f>IF(Centralizator!$U103=$A$1,Centralizator!T103,"")</f>
        <v/>
      </c>
      <c r="V103" s="94" t="str">
        <f>IF(Centralizator!$U103=$A$1,Centralizator!U103,"")</f>
        <v/>
      </c>
      <c r="W103" s="94" t="str">
        <f>IF(Centralizator!$U103=$A$1,Centralizator!V103,"")</f>
        <v/>
      </c>
      <c r="X103" s="94" t="str">
        <f>IF(Centralizator!$U103=$A$1,Centralizator!W103,"")</f>
        <v/>
      </c>
      <c r="Y103" s="94" t="str">
        <f>IF(Centralizator!$U103=$A$1,Centralizator!X103,"")</f>
        <v/>
      </c>
      <c r="Z103" s="94" t="str">
        <f>IF(Centralizator!$U103=$A$1,Centralizator!Y103,"")</f>
        <v/>
      </c>
      <c r="AA103" s="94" t="str">
        <f>IF(Centralizator!$U103=$A$1,Centralizator!Z103,"")</f>
        <v/>
      </c>
      <c r="AB103" s="94" t="str">
        <f>IF(Centralizator!$U103=$A$1,Centralizator!AA103,"")</f>
        <v/>
      </c>
      <c r="AC103" s="94" t="str">
        <f>IF(Centralizator!$U103=$A$1,Centralizator!AB103,"")</f>
        <v/>
      </c>
    </row>
    <row r="104" spans="1:29" hidden="1" x14ac:dyDescent="0.2">
      <c r="A104" s="93" t="str">
        <f t="shared" si="2"/>
        <v/>
      </c>
      <c r="B104" s="93">
        <f t="shared" si="3"/>
        <v>23</v>
      </c>
      <c r="C104" s="93">
        <v>96</v>
      </c>
      <c r="D104" s="93" t="str">
        <f>IF(Centralizator!$U104=$A$1,Centralizator!A104,"")</f>
        <v/>
      </c>
      <c r="E104" s="93" t="str">
        <f>IF(Centralizator!$U104=$A$1,Centralizator!B104,"")</f>
        <v/>
      </c>
      <c r="F104" s="93" t="str">
        <f>IF(Centralizator!$U104=$A$1,Centralizator!C104,"")</f>
        <v/>
      </c>
      <c r="G104" s="100" t="str">
        <f>IF(Centralizator!$U104=$A$1,Centralizator!D104,"")</f>
        <v/>
      </c>
      <c r="H104" s="100" t="str">
        <f>IF(Centralizator!$U104=$A$1,Centralizator!E104,"")</f>
        <v/>
      </c>
      <c r="I104" s="100" t="str">
        <f>IF(Centralizator!$U104=$A$1,Centralizator!F104,"")</f>
        <v/>
      </c>
      <c r="J104" s="100" t="str">
        <f>IF(Centralizator!$U104=$A$1,Centralizator!G104,"")</f>
        <v/>
      </c>
      <c r="K104" s="100" t="str">
        <f>IF(Centralizator!$U104=$A$1,Centralizator!H104,"")</f>
        <v/>
      </c>
      <c r="L104" s="100" t="str">
        <f>IF(Centralizator!$U104=$A$1,Centralizator!J104,"")</f>
        <v/>
      </c>
      <c r="M104" s="100" t="str">
        <f>IF(Centralizator!$U104=$A$1,Centralizator!K104,"")</f>
        <v/>
      </c>
      <c r="N104" s="100" t="str">
        <f>IF(Centralizator!$U104=$A$1,Centralizator!L104,"")</f>
        <v/>
      </c>
      <c r="O104" s="94" t="str">
        <f>IF(Centralizator!$U104=$A$1,Centralizator!N104,"")</f>
        <v/>
      </c>
      <c r="P104" s="94" t="str">
        <f>IF(Centralizator!$U104=$A$1,Centralizator!O104,"")</f>
        <v/>
      </c>
      <c r="Q104" s="94" t="str">
        <f>IF(Centralizator!$U104=$A$1,Centralizator!P104,"")</f>
        <v/>
      </c>
      <c r="R104" s="94" t="str">
        <f>IF(Centralizator!$U104=$A$1,Centralizator!Q104,"")</f>
        <v/>
      </c>
      <c r="S104" s="94" t="str">
        <f>IF(Centralizator!$U104=$A$1,Centralizator!R104,"")</f>
        <v/>
      </c>
      <c r="T104" s="94" t="str">
        <f>IF(Centralizator!$U104=$A$1,Centralizator!S104,"")</f>
        <v/>
      </c>
      <c r="U104" s="94" t="str">
        <f>IF(Centralizator!$U104=$A$1,Centralizator!T104,"")</f>
        <v/>
      </c>
      <c r="V104" s="94" t="str">
        <f>IF(Centralizator!$U104=$A$1,Centralizator!U104,"")</f>
        <v/>
      </c>
      <c r="W104" s="94" t="str">
        <f>IF(Centralizator!$U104=$A$1,Centralizator!V104,"")</f>
        <v/>
      </c>
      <c r="X104" s="94" t="str">
        <f>IF(Centralizator!$U104=$A$1,Centralizator!W104,"")</f>
        <v/>
      </c>
      <c r="Y104" s="94" t="str">
        <f>IF(Centralizator!$U104=$A$1,Centralizator!X104,"")</f>
        <v/>
      </c>
      <c r="Z104" s="94" t="str">
        <f>IF(Centralizator!$U104=$A$1,Centralizator!Y104,"")</f>
        <v/>
      </c>
      <c r="AA104" s="94" t="str">
        <f>IF(Centralizator!$U104=$A$1,Centralizator!Z104,"")</f>
        <v/>
      </c>
      <c r="AB104" s="94" t="str">
        <f>IF(Centralizator!$U104=$A$1,Centralizator!AA104,"")</f>
        <v/>
      </c>
      <c r="AC104" s="94" t="str">
        <f>IF(Centralizator!$U104=$A$1,Centralizator!AB104,"")</f>
        <v/>
      </c>
    </row>
    <row r="107" spans="1:29" x14ac:dyDescent="0.2">
      <c r="A107" s="94"/>
      <c r="B107" s="94"/>
      <c r="D107" s="94"/>
      <c r="E107" s="94"/>
      <c r="I107" s="280" t="s">
        <v>211</v>
      </c>
      <c r="J107" s="281"/>
      <c r="K107" s="281"/>
      <c r="L107" s="280" t="s">
        <v>212</v>
      </c>
      <c r="M107" s="281"/>
      <c r="N107" s="281"/>
    </row>
    <row r="108" spans="1:29" s="98" customFormat="1" x14ac:dyDescent="0.2">
      <c r="A108" s="99"/>
      <c r="B108" s="89" t="s">
        <v>296</v>
      </c>
      <c r="C108" s="89"/>
      <c r="D108" s="89" t="s">
        <v>213</v>
      </c>
      <c r="E108" s="89" t="s">
        <v>214</v>
      </c>
      <c r="F108" s="89" t="s">
        <v>215</v>
      </c>
      <c r="G108" s="89" t="s">
        <v>216</v>
      </c>
      <c r="H108" s="89" t="s">
        <v>217</v>
      </c>
      <c r="I108" s="89" t="s">
        <v>218</v>
      </c>
      <c r="J108" s="89" t="s">
        <v>219</v>
      </c>
      <c r="K108" s="89" t="s">
        <v>220</v>
      </c>
      <c r="L108" s="89" t="s">
        <v>218</v>
      </c>
      <c r="M108" s="89" t="s">
        <v>219</v>
      </c>
      <c r="N108" s="89" t="s">
        <v>220</v>
      </c>
      <c r="O108" s="89" t="s">
        <v>222</v>
      </c>
      <c r="P108" s="89" t="s">
        <v>223</v>
      </c>
      <c r="Q108" s="89" t="s">
        <v>68</v>
      </c>
      <c r="R108" s="89" t="s">
        <v>224</v>
      </c>
      <c r="S108" s="89" t="s">
        <v>15</v>
      </c>
      <c r="T108" s="89" t="s">
        <v>225</v>
      </c>
      <c r="U108" s="89" t="s">
        <v>226</v>
      </c>
      <c r="V108" s="89" t="s">
        <v>227</v>
      </c>
      <c r="W108" s="90" t="s">
        <v>228</v>
      </c>
      <c r="X108" s="90" t="s">
        <v>68</v>
      </c>
      <c r="Y108" s="90" t="s">
        <v>229</v>
      </c>
      <c r="Z108" s="91" t="s">
        <v>228</v>
      </c>
      <c r="AA108" s="91" t="s">
        <v>68</v>
      </c>
      <c r="AB108" s="91" t="s">
        <v>229</v>
      </c>
      <c r="AC108" s="89" t="s">
        <v>230</v>
      </c>
    </row>
    <row r="109" spans="1:29" x14ac:dyDescent="0.2">
      <c r="B109" s="102">
        <v>1</v>
      </c>
      <c r="C109" s="102"/>
      <c r="D109" s="103">
        <f>IF($B109&gt;MAX($A$9:$A$104),"",INDEX(D$9:D$104,SUMIF($A$9:$A$104,$B109,$C$9:$C$104),1,1))</f>
        <v>1</v>
      </c>
      <c r="E109" s="103">
        <f t="shared" ref="E109:AC119" si="4">IF($B109&gt;MAX($A$9:$A$104),"",INDEX(E$9:E$104,SUMIF($A$9:$A$104,$B109,$C$9:$C$104),1,1))</f>
        <v>1</v>
      </c>
      <c r="F109" s="102" t="str">
        <f t="shared" si="4"/>
        <v>Modern Languages (English, Franch or German)</v>
      </c>
      <c r="G109" s="103">
        <f t="shared" si="4"/>
        <v>0</v>
      </c>
      <c r="H109" s="103">
        <f t="shared" si="4"/>
        <v>0</v>
      </c>
      <c r="I109" s="103" t="str">
        <f t="shared" si="4"/>
        <v>Asist.</v>
      </c>
      <c r="J109" s="103" t="str">
        <f t="shared" si="4"/>
        <v>dr.</v>
      </c>
      <c r="K109" s="103" t="str">
        <f t="shared" si="4"/>
        <v>CHIRIAC Laura</v>
      </c>
      <c r="L109" s="103" t="str">
        <f t="shared" si="4"/>
        <v>Asist.</v>
      </c>
      <c r="M109" s="103" t="str">
        <f t="shared" si="4"/>
        <v>dr.</v>
      </c>
      <c r="N109" s="103" t="str">
        <f t="shared" si="4"/>
        <v>DEJICA CARTIS Anca</v>
      </c>
      <c r="O109" s="103" t="str">
        <f t="shared" si="4"/>
        <v>D</v>
      </c>
      <c r="P109" s="103">
        <f t="shared" si="4"/>
        <v>2</v>
      </c>
      <c r="Q109" s="103">
        <f t="shared" si="4"/>
        <v>0</v>
      </c>
      <c r="R109" s="103">
        <f t="shared" si="4"/>
        <v>28</v>
      </c>
      <c r="S109" s="103">
        <f t="shared" si="4"/>
        <v>0</v>
      </c>
      <c r="T109" s="103">
        <f t="shared" si="4"/>
        <v>0</v>
      </c>
      <c r="U109" s="103">
        <f t="shared" si="4"/>
        <v>28</v>
      </c>
      <c r="V109" s="103" t="str">
        <f t="shared" si="4"/>
        <v>DC</v>
      </c>
      <c r="W109" s="103">
        <f t="shared" si="4"/>
        <v>28</v>
      </c>
      <c r="X109" s="103">
        <f t="shared" si="4"/>
        <v>0</v>
      </c>
      <c r="Y109" s="103">
        <f t="shared" si="4"/>
        <v>28</v>
      </c>
      <c r="Z109" s="103">
        <f t="shared" si="4"/>
        <v>2</v>
      </c>
      <c r="AA109" s="103">
        <f t="shared" si="4"/>
        <v>0</v>
      </c>
      <c r="AB109" s="103">
        <f t="shared" si="4"/>
        <v>2</v>
      </c>
      <c r="AC109" s="103" t="str">
        <f t="shared" si="4"/>
        <v>Oblig.</v>
      </c>
    </row>
    <row r="110" spans="1:29" x14ac:dyDescent="0.2">
      <c r="B110" s="102">
        <f>IF(MAX($A$9:$A$104)&lt;=B109,"",B109+1)</f>
        <v>2</v>
      </c>
      <c r="C110" s="102"/>
      <c r="D110" s="103">
        <f t="shared" ref="D110:S134" si="5">IF($B110&gt;MAX($A$9:$A$104),"",INDEX(D$9:D$104,SUMIF($A$9:$A$104,$B110,$C$9:$C$104),1,1))</f>
        <v>1</v>
      </c>
      <c r="E110" s="103">
        <f t="shared" si="5"/>
        <v>1</v>
      </c>
      <c r="F110" s="102" t="str">
        <f t="shared" si="5"/>
        <v>Sport</v>
      </c>
      <c r="G110" s="103">
        <f t="shared" si="5"/>
        <v>0</v>
      </c>
      <c r="H110" s="103">
        <f t="shared" si="5"/>
        <v>0</v>
      </c>
      <c r="I110" s="103" t="str">
        <f t="shared" si="5"/>
        <v>Asist.</v>
      </c>
      <c r="J110" s="103" t="str">
        <f t="shared" si="5"/>
        <v>dr.</v>
      </c>
      <c r="K110" s="103" t="str">
        <f t="shared" si="5"/>
        <v>IONESCU Dan</v>
      </c>
      <c r="L110" s="103" t="str">
        <f t="shared" si="5"/>
        <v>Asist.</v>
      </c>
      <c r="M110" s="103" t="str">
        <f t="shared" si="5"/>
        <v>dr.</v>
      </c>
      <c r="N110" s="103" t="str">
        <f t="shared" si="5"/>
        <v>IONESCU Dan</v>
      </c>
      <c r="O110" s="103" t="str">
        <f t="shared" si="5"/>
        <v>D</v>
      </c>
      <c r="P110" s="103">
        <f t="shared" si="5"/>
        <v>2</v>
      </c>
      <c r="Q110" s="103">
        <f t="shared" si="5"/>
        <v>0</v>
      </c>
      <c r="R110" s="103">
        <f t="shared" si="5"/>
        <v>14</v>
      </c>
      <c r="S110" s="103">
        <f t="shared" si="5"/>
        <v>0</v>
      </c>
      <c r="T110" s="103">
        <f t="shared" si="4"/>
        <v>0</v>
      </c>
      <c r="U110" s="103">
        <f t="shared" si="4"/>
        <v>14</v>
      </c>
      <c r="V110" s="103" t="str">
        <f t="shared" si="4"/>
        <v>DC</v>
      </c>
      <c r="W110" s="103">
        <f t="shared" si="4"/>
        <v>14</v>
      </c>
      <c r="X110" s="103">
        <f t="shared" si="4"/>
        <v>0</v>
      </c>
      <c r="Y110" s="103">
        <f t="shared" si="4"/>
        <v>14</v>
      </c>
      <c r="Z110" s="103">
        <f t="shared" si="4"/>
        <v>1</v>
      </c>
      <c r="AA110" s="103">
        <f t="shared" si="4"/>
        <v>0</v>
      </c>
      <c r="AB110" s="103">
        <f t="shared" si="4"/>
        <v>1</v>
      </c>
      <c r="AC110" s="103" t="str">
        <f t="shared" si="4"/>
        <v>Oblig.</v>
      </c>
    </row>
    <row r="111" spans="1:29" x14ac:dyDescent="0.2">
      <c r="B111" s="102">
        <f t="shared" ref="B111:B140" si="6">IF(MAX($A$9:$A$104)&lt;=B110,"",B110+1)</f>
        <v>3</v>
      </c>
      <c r="C111" s="102"/>
      <c r="D111" s="103">
        <f t="shared" si="5"/>
        <v>1</v>
      </c>
      <c r="E111" s="103">
        <f t="shared" si="4"/>
        <v>2</v>
      </c>
      <c r="F111" s="102" t="str">
        <f t="shared" si="4"/>
        <v>Culture and Civilization</v>
      </c>
      <c r="G111" s="103">
        <f t="shared" si="4"/>
        <v>0</v>
      </c>
      <c r="H111" s="103">
        <f t="shared" si="4"/>
        <v>0</v>
      </c>
      <c r="I111" s="103" t="str">
        <f t="shared" si="4"/>
        <v>Lector</v>
      </c>
      <c r="J111" s="103" t="str">
        <f t="shared" si="4"/>
        <v>dr.</v>
      </c>
      <c r="K111" s="103" t="str">
        <f t="shared" si="4"/>
        <v>GHERHES Vasile</v>
      </c>
      <c r="L111" s="103" t="str">
        <f t="shared" si="4"/>
        <v>Lector</v>
      </c>
      <c r="M111" s="103" t="str">
        <f t="shared" si="4"/>
        <v>dr.</v>
      </c>
      <c r="N111" s="103" t="str">
        <f t="shared" si="4"/>
        <v>GHERHES Vasile</v>
      </c>
      <c r="O111" s="103" t="str">
        <f t="shared" si="4"/>
        <v>D</v>
      </c>
      <c r="P111" s="103">
        <f t="shared" si="4"/>
        <v>2</v>
      </c>
      <c r="Q111" s="103">
        <f t="shared" si="4"/>
        <v>14</v>
      </c>
      <c r="R111" s="103">
        <f t="shared" si="4"/>
        <v>14</v>
      </c>
      <c r="S111" s="103">
        <f t="shared" si="4"/>
        <v>0</v>
      </c>
      <c r="T111" s="103">
        <f t="shared" si="4"/>
        <v>0</v>
      </c>
      <c r="U111" s="103">
        <f t="shared" si="4"/>
        <v>28</v>
      </c>
      <c r="V111" s="103" t="str">
        <f t="shared" si="4"/>
        <v>DC</v>
      </c>
      <c r="W111" s="103">
        <f t="shared" si="4"/>
        <v>28</v>
      </c>
      <c r="X111" s="103">
        <f t="shared" si="4"/>
        <v>14</v>
      </c>
      <c r="Y111" s="103">
        <f t="shared" si="4"/>
        <v>14</v>
      </c>
      <c r="Z111" s="103">
        <f t="shared" si="4"/>
        <v>2</v>
      </c>
      <c r="AA111" s="103">
        <f t="shared" si="4"/>
        <v>1</v>
      </c>
      <c r="AB111" s="103">
        <f t="shared" si="4"/>
        <v>1</v>
      </c>
      <c r="AC111" s="103" t="str">
        <f t="shared" si="4"/>
        <v>Oblig.</v>
      </c>
    </row>
    <row r="112" spans="1:29" x14ac:dyDescent="0.2">
      <c r="B112" s="102">
        <f t="shared" si="6"/>
        <v>4</v>
      </c>
      <c r="C112" s="102"/>
      <c r="D112" s="103">
        <f t="shared" si="5"/>
        <v>1</v>
      </c>
      <c r="E112" s="103">
        <f t="shared" si="4"/>
        <v>2</v>
      </c>
      <c r="F112" s="102" t="str">
        <f t="shared" si="4"/>
        <v>Modern Languages (English, Franch or German)</v>
      </c>
      <c r="G112" s="103">
        <f t="shared" si="4"/>
        <v>0</v>
      </c>
      <c r="H112" s="103">
        <f t="shared" si="4"/>
        <v>0</v>
      </c>
      <c r="I112" s="103" t="str">
        <f t="shared" si="4"/>
        <v>Asist.</v>
      </c>
      <c r="J112" s="103" t="str">
        <f t="shared" si="4"/>
        <v>dr.</v>
      </c>
      <c r="K112" s="103" t="str">
        <f t="shared" si="4"/>
        <v>KILYENI Annamaria</v>
      </c>
      <c r="L112" s="103" t="str">
        <f t="shared" si="4"/>
        <v>Asist.</v>
      </c>
      <c r="M112" s="103" t="str">
        <f t="shared" si="4"/>
        <v>dr.</v>
      </c>
      <c r="N112" s="103" t="str">
        <f t="shared" si="4"/>
        <v>DEJICA CARTIS Anca</v>
      </c>
      <c r="O112" s="103" t="str">
        <f t="shared" si="4"/>
        <v>D</v>
      </c>
      <c r="P112" s="103">
        <f t="shared" si="4"/>
        <v>2</v>
      </c>
      <c r="Q112" s="103">
        <f t="shared" si="4"/>
        <v>0</v>
      </c>
      <c r="R112" s="103">
        <f t="shared" si="4"/>
        <v>28</v>
      </c>
      <c r="S112" s="103">
        <f t="shared" si="4"/>
        <v>0</v>
      </c>
      <c r="T112" s="103">
        <f t="shared" si="4"/>
        <v>0</v>
      </c>
      <c r="U112" s="103">
        <f t="shared" si="4"/>
        <v>28</v>
      </c>
      <c r="V112" s="103" t="str">
        <f t="shared" si="4"/>
        <v>DC</v>
      </c>
      <c r="W112" s="103">
        <f t="shared" si="4"/>
        <v>28</v>
      </c>
      <c r="X112" s="103">
        <f t="shared" si="4"/>
        <v>0</v>
      </c>
      <c r="Y112" s="103">
        <f t="shared" si="4"/>
        <v>28</v>
      </c>
      <c r="Z112" s="103">
        <f t="shared" si="4"/>
        <v>2</v>
      </c>
      <c r="AA112" s="103">
        <f t="shared" si="4"/>
        <v>0</v>
      </c>
      <c r="AB112" s="103">
        <f t="shared" si="4"/>
        <v>2</v>
      </c>
      <c r="AC112" s="103" t="str">
        <f t="shared" si="4"/>
        <v>Oblig.</v>
      </c>
    </row>
    <row r="113" spans="2:29" x14ac:dyDescent="0.2">
      <c r="B113" s="102">
        <f t="shared" si="6"/>
        <v>5</v>
      </c>
      <c r="C113" s="102"/>
      <c r="D113" s="103">
        <f t="shared" si="5"/>
        <v>1</v>
      </c>
      <c r="E113" s="103">
        <f t="shared" si="4"/>
        <v>2</v>
      </c>
      <c r="F113" s="102" t="str">
        <f t="shared" si="4"/>
        <v>Sport</v>
      </c>
      <c r="G113" s="103">
        <f t="shared" si="4"/>
        <v>0</v>
      </c>
      <c r="H113" s="103">
        <f t="shared" si="4"/>
        <v>0</v>
      </c>
      <c r="I113" s="103" t="str">
        <f t="shared" si="4"/>
        <v>Asist.</v>
      </c>
      <c r="J113" s="103" t="str">
        <f t="shared" si="4"/>
        <v>dr.</v>
      </c>
      <c r="K113" s="103" t="str">
        <f t="shared" si="4"/>
        <v>IONESCU Dan</v>
      </c>
      <c r="L113" s="103" t="str">
        <f t="shared" si="4"/>
        <v>Asist.</v>
      </c>
      <c r="M113" s="103" t="str">
        <f t="shared" si="4"/>
        <v>dr.</v>
      </c>
      <c r="N113" s="103" t="str">
        <f t="shared" si="4"/>
        <v>IONESCU Dan</v>
      </c>
      <c r="O113" s="103" t="str">
        <f t="shared" si="4"/>
        <v>D</v>
      </c>
      <c r="P113" s="103">
        <f t="shared" si="4"/>
        <v>2</v>
      </c>
      <c r="Q113" s="103">
        <f t="shared" si="4"/>
        <v>0</v>
      </c>
      <c r="R113" s="103">
        <f t="shared" si="4"/>
        <v>14</v>
      </c>
      <c r="S113" s="103">
        <f t="shared" si="4"/>
        <v>0</v>
      </c>
      <c r="T113" s="103">
        <f t="shared" si="4"/>
        <v>0</v>
      </c>
      <c r="U113" s="103">
        <f t="shared" si="4"/>
        <v>14</v>
      </c>
      <c r="V113" s="103" t="str">
        <f t="shared" si="4"/>
        <v>DC</v>
      </c>
      <c r="W113" s="103">
        <f t="shared" si="4"/>
        <v>14</v>
      </c>
      <c r="X113" s="103">
        <f t="shared" si="4"/>
        <v>0</v>
      </c>
      <c r="Y113" s="103">
        <f t="shared" si="4"/>
        <v>14</v>
      </c>
      <c r="Z113" s="103">
        <f t="shared" si="4"/>
        <v>1</v>
      </c>
      <c r="AA113" s="103">
        <f t="shared" si="4"/>
        <v>0</v>
      </c>
      <c r="AB113" s="103">
        <f t="shared" si="4"/>
        <v>1</v>
      </c>
      <c r="AC113" s="103" t="str">
        <f t="shared" si="4"/>
        <v>Oblig.</v>
      </c>
    </row>
    <row r="114" spans="2:29" x14ac:dyDescent="0.2">
      <c r="B114" s="102">
        <f t="shared" si="6"/>
        <v>6</v>
      </c>
      <c r="C114" s="102"/>
      <c r="D114" s="103">
        <f t="shared" si="5"/>
        <v>2</v>
      </c>
      <c r="E114" s="103">
        <f t="shared" si="4"/>
        <v>3</v>
      </c>
      <c r="F114" s="102" t="str">
        <f t="shared" si="4"/>
        <v>Sport</v>
      </c>
      <c r="G114" s="103">
        <f t="shared" si="4"/>
        <v>0</v>
      </c>
      <c r="H114" s="103">
        <f t="shared" si="4"/>
        <v>0</v>
      </c>
      <c r="I114" s="103" t="str">
        <f t="shared" si="4"/>
        <v>Asist.</v>
      </c>
      <c r="J114" s="103">
        <f t="shared" si="4"/>
        <v>0</v>
      </c>
      <c r="K114" s="103" t="str">
        <f t="shared" si="4"/>
        <v>RAILEANU Tudor</v>
      </c>
      <c r="L114" s="103" t="str">
        <f t="shared" si="4"/>
        <v>Asist.</v>
      </c>
      <c r="M114" s="103">
        <f t="shared" si="4"/>
        <v>0</v>
      </c>
      <c r="N114" s="103" t="str">
        <f t="shared" si="4"/>
        <v>RAILEANU Tudor</v>
      </c>
      <c r="O114" s="103" t="str">
        <f t="shared" si="4"/>
        <v>D</v>
      </c>
      <c r="P114" s="103">
        <f t="shared" si="4"/>
        <v>2</v>
      </c>
      <c r="Q114" s="103">
        <f t="shared" si="4"/>
        <v>0</v>
      </c>
      <c r="R114" s="103">
        <f t="shared" si="4"/>
        <v>14</v>
      </c>
      <c r="S114" s="103">
        <f t="shared" si="4"/>
        <v>0</v>
      </c>
      <c r="T114" s="103">
        <f t="shared" si="4"/>
        <v>0</v>
      </c>
      <c r="U114" s="103">
        <f t="shared" si="4"/>
        <v>14</v>
      </c>
      <c r="V114" s="103" t="str">
        <f t="shared" si="4"/>
        <v>DC</v>
      </c>
      <c r="W114" s="103">
        <f t="shared" si="4"/>
        <v>14</v>
      </c>
      <c r="X114" s="103">
        <f t="shared" si="4"/>
        <v>0</v>
      </c>
      <c r="Y114" s="103">
        <f t="shared" si="4"/>
        <v>14</v>
      </c>
      <c r="Z114" s="103">
        <f t="shared" si="4"/>
        <v>1</v>
      </c>
      <c r="AA114" s="103">
        <f t="shared" si="4"/>
        <v>0</v>
      </c>
      <c r="AB114" s="103">
        <f t="shared" si="4"/>
        <v>1</v>
      </c>
      <c r="AC114" s="103" t="str">
        <f t="shared" si="4"/>
        <v>Oblig.</v>
      </c>
    </row>
    <row r="115" spans="2:29" x14ac:dyDescent="0.2">
      <c r="B115" s="102">
        <f t="shared" si="6"/>
        <v>7</v>
      </c>
      <c r="C115" s="102"/>
      <c r="D115" s="103">
        <f t="shared" si="5"/>
        <v>2</v>
      </c>
      <c r="E115" s="103">
        <f t="shared" si="4"/>
        <v>4</v>
      </c>
      <c r="F115" s="102" t="str">
        <f t="shared" si="4"/>
        <v>Microeconomics</v>
      </c>
      <c r="G115" s="103">
        <f t="shared" si="4"/>
        <v>0</v>
      </c>
      <c r="H115" s="103">
        <f t="shared" si="4"/>
        <v>0</v>
      </c>
      <c r="I115" s="103">
        <f t="shared" si="4"/>
        <v>0</v>
      </c>
      <c r="J115" s="103">
        <f t="shared" si="4"/>
        <v>0</v>
      </c>
      <c r="K115" s="103">
        <f t="shared" si="4"/>
        <v>0</v>
      </c>
      <c r="L115" s="103">
        <f t="shared" si="4"/>
        <v>0</v>
      </c>
      <c r="M115" s="103">
        <f t="shared" si="4"/>
        <v>0</v>
      </c>
      <c r="N115" s="103">
        <f t="shared" si="4"/>
        <v>0</v>
      </c>
      <c r="O115" s="103" t="str">
        <f t="shared" si="4"/>
        <v>D</v>
      </c>
      <c r="P115" s="103">
        <f t="shared" si="4"/>
        <v>4</v>
      </c>
      <c r="Q115" s="103">
        <f t="shared" si="4"/>
        <v>28</v>
      </c>
      <c r="R115" s="103">
        <f t="shared" si="4"/>
        <v>28</v>
      </c>
      <c r="S115" s="103">
        <f t="shared" si="4"/>
        <v>0</v>
      </c>
      <c r="T115" s="103">
        <f t="shared" si="4"/>
        <v>0</v>
      </c>
      <c r="U115" s="103">
        <f t="shared" si="4"/>
        <v>56</v>
      </c>
      <c r="V115" s="103" t="str">
        <f t="shared" si="4"/>
        <v>DC</v>
      </c>
      <c r="W115" s="103">
        <f t="shared" si="4"/>
        <v>56</v>
      </c>
      <c r="X115" s="103">
        <f t="shared" si="4"/>
        <v>28</v>
      </c>
      <c r="Y115" s="103">
        <f t="shared" si="4"/>
        <v>28</v>
      </c>
      <c r="Z115" s="103">
        <f t="shared" si="4"/>
        <v>4</v>
      </c>
      <c r="AA115" s="103">
        <f t="shared" si="4"/>
        <v>2</v>
      </c>
      <c r="AB115" s="103">
        <f t="shared" si="4"/>
        <v>2</v>
      </c>
      <c r="AC115" s="103" t="str">
        <f t="shared" si="4"/>
        <v>Oblig.</v>
      </c>
    </row>
    <row r="116" spans="2:29" x14ac:dyDescent="0.2">
      <c r="B116" s="102">
        <f t="shared" si="6"/>
        <v>8</v>
      </c>
      <c r="C116" s="102"/>
      <c r="D116" s="103">
        <f t="shared" si="5"/>
        <v>2</v>
      </c>
      <c r="E116" s="103">
        <f t="shared" si="4"/>
        <v>4</v>
      </c>
      <c r="F116" s="102" t="str">
        <f t="shared" si="4"/>
        <v>Sport</v>
      </c>
      <c r="G116" s="103">
        <f t="shared" si="4"/>
        <v>0</v>
      </c>
      <c r="H116" s="103">
        <f t="shared" si="4"/>
        <v>0</v>
      </c>
      <c r="I116" s="103" t="str">
        <f t="shared" si="4"/>
        <v>Asist.</v>
      </c>
      <c r="J116" s="103">
        <f t="shared" si="4"/>
        <v>0</v>
      </c>
      <c r="K116" s="103" t="str">
        <f t="shared" si="4"/>
        <v>RAILEANU Tudor</v>
      </c>
      <c r="L116" s="103" t="str">
        <f t="shared" si="4"/>
        <v>Asist.</v>
      </c>
      <c r="M116" s="103">
        <f t="shared" si="4"/>
        <v>0</v>
      </c>
      <c r="N116" s="103" t="str">
        <f t="shared" si="4"/>
        <v>RAILEANU Tudor</v>
      </c>
      <c r="O116" s="103" t="str">
        <f t="shared" si="4"/>
        <v>D</v>
      </c>
      <c r="P116" s="103">
        <f t="shared" si="4"/>
        <v>1</v>
      </c>
      <c r="Q116" s="103">
        <f t="shared" si="4"/>
        <v>0</v>
      </c>
      <c r="R116" s="103">
        <f t="shared" si="4"/>
        <v>14</v>
      </c>
      <c r="S116" s="103">
        <f t="shared" si="4"/>
        <v>0</v>
      </c>
      <c r="T116" s="103">
        <f t="shared" si="4"/>
        <v>0</v>
      </c>
      <c r="U116" s="103">
        <f t="shared" si="4"/>
        <v>14</v>
      </c>
      <c r="V116" s="103" t="str">
        <f t="shared" si="4"/>
        <v>DC</v>
      </c>
      <c r="W116" s="103">
        <f t="shared" si="4"/>
        <v>14</v>
      </c>
      <c r="X116" s="103">
        <f t="shared" si="4"/>
        <v>0</v>
      </c>
      <c r="Y116" s="103">
        <f t="shared" si="4"/>
        <v>14</v>
      </c>
      <c r="Z116" s="103">
        <f t="shared" si="4"/>
        <v>1</v>
      </c>
      <c r="AA116" s="103">
        <f t="shared" si="4"/>
        <v>0</v>
      </c>
      <c r="AB116" s="103">
        <f t="shared" si="4"/>
        <v>1</v>
      </c>
      <c r="AC116" s="103" t="str">
        <f t="shared" si="4"/>
        <v>Oblig.</v>
      </c>
    </row>
    <row r="117" spans="2:29" x14ac:dyDescent="0.2">
      <c r="B117" s="102">
        <f t="shared" si="6"/>
        <v>9</v>
      </c>
      <c r="C117" s="102"/>
      <c r="D117" s="103">
        <f t="shared" si="5"/>
        <v>3</v>
      </c>
      <c r="E117" s="103">
        <f t="shared" si="4"/>
        <v>6</v>
      </c>
      <c r="F117" s="102" t="str">
        <f t="shared" si="4"/>
        <v>Marketing</v>
      </c>
      <c r="G117" s="103">
        <f t="shared" si="4"/>
        <v>0</v>
      </c>
      <c r="H117" s="103">
        <f t="shared" si="4"/>
        <v>0</v>
      </c>
      <c r="I117" s="103" t="str">
        <f t="shared" si="4"/>
        <v>S.L.</v>
      </c>
      <c r="J117" s="103" t="str">
        <f t="shared" si="4"/>
        <v>dr.ing.</v>
      </c>
      <c r="K117" s="103" t="str">
        <f t="shared" si="4"/>
        <v>MIHARTESCU Andreea</v>
      </c>
      <c r="L117" s="103" t="str">
        <f t="shared" si="4"/>
        <v>S.L.</v>
      </c>
      <c r="M117" s="103" t="str">
        <f t="shared" si="4"/>
        <v>dr.ing.</v>
      </c>
      <c r="N117" s="103" t="str">
        <f t="shared" si="4"/>
        <v>MIHARTESCU Andreea</v>
      </c>
      <c r="O117" s="103" t="str">
        <f t="shared" si="4"/>
        <v>D</v>
      </c>
      <c r="P117" s="103">
        <f t="shared" si="4"/>
        <v>2</v>
      </c>
      <c r="Q117" s="103">
        <f t="shared" si="4"/>
        <v>14</v>
      </c>
      <c r="R117" s="103">
        <f t="shared" si="4"/>
        <v>14</v>
      </c>
      <c r="S117" s="103">
        <f t="shared" si="4"/>
        <v>0</v>
      </c>
      <c r="T117" s="103">
        <f t="shared" si="4"/>
        <v>0</v>
      </c>
      <c r="U117" s="103">
        <f t="shared" si="4"/>
        <v>28</v>
      </c>
      <c r="V117" s="103" t="str">
        <f t="shared" si="4"/>
        <v>DC</v>
      </c>
      <c r="W117" s="103">
        <f t="shared" si="4"/>
        <v>28</v>
      </c>
      <c r="X117" s="103">
        <f t="shared" si="4"/>
        <v>14</v>
      </c>
      <c r="Y117" s="103">
        <f t="shared" si="4"/>
        <v>14</v>
      </c>
      <c r="Z117" s="103">
        <f t="shared" si="4"/>
        <v>2</v>
      </c>
      <c r="AA117" s="103">
        <f t="shared" si="4"/>
        <v>1</v>
      </c>
      <c r="AB117" s="103">
        <f t="shared" si="4"/>
        <v>1</v>
      </c>
      <c r="AC117" s="103" t="str">
        <f t="shared" si="4"/>
        <v>Oblig.</v>
      </c>
    </row>
    <row r="118" spans="2:29" x14ac:dyDescent="0.2">
      <c r="B118" s="102">
        <f t="shared" si="6"/>
        <v>10</v>
      </c>
      <c r="C118" s="102"/>
      <c r="D118" s="103">
        <f t="shared" si="5"/>
        <v>4</v>
      </c>
      <c r="E118" s="103">
        <f t="shared" si="4"/>
        <v>7</v>
      </c>
      <c r="F118" s="102" t="str">
        <f t="shared" si="4"/>
        <v>Communication</v>
      </c>
      <c r="G118" s="103">
        <f t="shared" si="4"/>
        <v>0</v>
      </c>
      <c r="H118" s="103">
        <f t="shared" si="4"/>
        <v>0</v>
      </c>
      <c r="I118" s="103">
        <f t="shared" si="4"/>
        <v>0</v>
      </c>
      <c r="J118" s="103">
        <f t="shared" si="4"/>
        <v>0</v>
      </c>
      <c r="K118" s="103">
        <f t="shared" si="4"/>
        <v>0</v>
      </c>
      <c r="L118" s="103" t="str">
        <f t="shared" si="4"/>
        <v>Asist.</v>
      </c>
      <c r="M118" s="103" t="str">
        <f t="shared" si="4"/>
        <v>dr.</v>
      </c>
      <c r="N118" s="103" t="str">
        <f t="shared" si="4"/>
        <v>PALEA Adina</v>
      </c>
      <c r="O118" s="103" t="str">
        <f t="shared" si="4"/>
        <v>D</v>
      </c>
      <c r="P118" s="103">
        <f t="shared" si="4"/>
        <v>1</v>
      </c>
      <c r="Q118" s="103">
        <f t="shared" si="4"/>
        <v>0</v>
      </c>
      <c r="R118" s="103">
        <f t="shared" si="4"/>
        <v>14</v>
      </c>
      <c r="S118" s="103">
        <f t="shared" si="4"/>
        <v>0</v>
      </c>
      <c r="T118" s="103">
        <f t="shared" si="4"/>
        <v>0</v>
      </c>
      <c r="U118" s="103">
        <f t="shared" si="4"/>
        <v>14</v>
      </c>
      <c r="V118" s="103" t="str">
        <f t="shared" si="4"/>
        <v>DC</v>
      </c>
      <c r="W118" s="103">
        <f t="shared" si="4"/>
        <v>14</v>
      </c>
      <c r="X118" s="103">
        <f t="shared" si="4"/>
        <v>0</v>
      </c>
      <c r="Y118" s="103">
        <f t="shared" si="4"/>
        <v>14</v>
      </c>
      <c r="Z118" s="103">
        <f t="shared" si="4"/>
        <v>1</v>
      </c>
      <c r="AA118" s="103">
        <f t="shared" si="4"/>
        <v>0</v>
      </c>
      <c r="AB118" s="103">
        <f t="shared" si="4"/>
        <v>1</v>
      </c>
      <c r="AC118" s="103" t="str">
        <f t="shared" si="4"/>
        <v>Oblig.</v>
      </c>
    </row>
    <row r="119" spans="2:29" x14ac:dyDescent="0.2">
      <c r="B119" s="102">
        <f t="shared" si="6"/>
        <v>11</v>
      </c>
      <c r="C119" s="102"/>
      <c r="D119" s="103">
        <f t="shared" si="5"/>
        <v>1</v>
      </c>
      <c r="E119" s="103">
        <f t="shared" si="4"/>
        <v>1</v>
      </c>
      <c r="F119" s="102" t="str">
        <f t="shared" si="4"/>
        <v>Educational Psychology</v>
      </c>
      <c r="G119" s="103">
        <f t="shared" si="4"/>
        <v>0</v>
      </c>
      <c r="H119" s="103">
        <f t="shared" si="4"/>
        <v>0</v>
      </c>
      <c r="I119" s="103">
        <f t="shared" si="4"/>
        <v>0</v>
      </c>
      <c r="J119" s="103">
        <f t="shared" si="4"/>
        <v>0</v>
      </c>
      <c r="K119" s="103">
        <f t="shared" si="4"/>
        <v>0</v>
      </c>
      <c r="L119" s="103">
        <f t="shared" si="4"/>
        <v>0</v>
      </c>
      <c r="M119" s="103">
        <f t="shared" si="4"/>
        <v>0</v>
      </c>
      <c r="N119" s="103">
        <f t="shared" si="4"/>
        <v>0</v>
      </c>
      <c r="O119" s="103" t="str">
        <f t="shared" si="4"/>
        <v>E</v>
      </c>
      <c r="P119" s="103">
        <f t="shared" si="4"/>
        <v>5</v>
      </c>
      <c r="Q119" s="103">
        <f t="shared" si="4"/>
        <v>28</v>
      </c>
      <c r="R119" s="103">
        <f t="shared" si="4"/>
        <v>28</v>
      </c>
      <c r="S119" s="103">
        <f t="shared" si="4"/>
        <v>0</v>
      </c>
      <c r="T119" s="103">
        <f t="shared" si="4"/>
        <v>0</v>
      </c>
      <c r="U119" s="103">
        <f t="shared" si="4"/>
        <v>56</v>
      </c>
      <c r="V119" s="103" t="str">
        <f t="shared" si="4"/>
        <v>DC</v>
      </c>
      <c r="W119" s="103">
        <f t="shared" si="4"/>
        <v>56</v>
      </c>
      <c r="X119" s="103">
        <f t="shared" si="4"/>
        <v>28</v>
      </c>
      <c r="Y119" s="103">
        <f t="shared" ref="Y119:AC128" si="7">IF($B119&gt;MAX($A$9:$A$104),"",INDEX(Y$9:Y$104,SUMIF($A$9:$A$104,$B119,$C$9:$C$104),1,1))</f>
        <v>28</v>
      </c>
      <c r="Z119" s="103">
        <f t="shared" si="7"/>
        <v>4</v>
      </c>
      <c r="AA119" s="103">
        <f t="shared" si="7"/>
        <v>2</v>
      </c>
      <c r="AB119" s="103">
        <f t="shared" si="7"/>
        <v>2</v>
      </c>
      <c r="AC119" s="103" t="str">
        <f t="shared" si="7"/>
        <v>Facult.</v>
      </c>
    </row>
    <row r="120" spans="2:29" x14ac:dyDescent="0.2">
      <c r="B120" s="102">
        <f t="shared" si="6"/>
        <v>12</v>
      </c>
      <c r="C120" s="102"/>
      <c r="D120" s="103">
        <f t="shared" si="5"/>
        <v>1</v>
      </c>
      <c r="E120" s="103">
        <f t="shared" si="5"/>
        <v>2</v>
      </c>
      <c r="F120" s="102" t="str">
        <f t="shared" si="5"/>
        <v>Fundamentals Of Pedagogy. Theory and Methodology of Curriculum</v>
      </c>
      <c r="G120" s="103">
        <f t="shared" si="5"/>
        <v>0</v>
      </c>
      <c r="H120" s="103">
        <f t="shared" si="5"/>
        <v>0</v>
      </c>
      <c r="I120" s="103">
        <f t="shared" si="5"/>
        <v>0</v>
      </c>
      <c r="J120" s="103">
        <f t="shared" si="5"/>
        <v>0</v>
      </c>
      <c r="K120" s="103">
        <f t="shared" si="5"/>
        <v>0</v>
      </c>
      <c r="L120" s="103">
        <f t="shared" si="5"/>
        <v>0</v>
      </c>
      <c r="M120" s="103">
        <f t="shared" si="5"/>
        <v>0</v>
      </c>
      <c r="N120" s="103">
        <f t="shared" si="5"/>
        <v>0</v>
      </c>
      <c r="O120" s="103" t="str">
        <f t="shared" si="5"/>
        <v>E</v>
      </c>
      <c r="P120" s="103">
        <f t="shared" si="5"/>
        <v>5</v>
      </c>
      <c r="Q120" s="103">
        <f t="shared" si="5"/>
        <v>28</v>
      </c>
      <c r="R120" s="103">
        <f t="shared" si="5"/>
        <v>28</v>
      </c>
      <c r="S120" s="103">
        <f t="shared" si="5"/>
        <v>0</v>
      </c>
      <c r="T120" s="103">
        <f t="shared" ref="T120:X129" si="8">IF($B120&gt;MAX($A$9:$A$104),"",INDEX(T$9:T$104,SUMIF($A$9:$A$104,$B120,$C$9:$C$104),1,1))</f>
        <v>0</v>
      </c>
      <c r="U120" s="103">
        <f t="shared" si="8"/>
        <v>56</v>
      </c>
      <c r="V120" s="103" t="str">
        <f t="shared" si="8"/>
        <v>DC</v>
      </c>
      <c r="W120" s="103">
        <f t="shared" si="8"/>
        <v>56</v>
      </c>
      <c r="X120" s="103">
        <f t="shared" si="8"/>
        <v>28</v>
      </c>
      <c r="Y120" s="103">
        <f t="shared" si="7"/>
        <v>28</v>
      </c>
      <c r="Z120" s="103">
        <f t="shared" si="7"/>
        <v>4</v>
      </c>
      <c r="AA120" s="103">
        <f t="shared" si="7"/>
        <v>2</v>
      </c>
      <c r="AB120" s="103">
        <f t="shared" si="7"/>
        <v>2</v>
      </c>
      <c r="AC120" s="103" t="str">
        <f t="shared" si="7"/>
        <v>Facult.</v>
      </c>
    </row>
    <row r="121" spans="2:29" x14ac:dyDescent="0.2">
      <c r="B121" s="102">
        <f t="shared" si="6"/>
        <v>13</v>
      </c>
      <c r="C121" s="102"/>
      <c r="D121" s="103">
        <f t="shared" si="5"/>
        <v>1</v>
      </c>
      <c r="E121" s="103">
        <f t="shared" si="5"/>
        <v>2</v>
      </c>
      <c r="F121" s="102" t="str">
        <f t="shared" si="5"/>
        <v>Voluntariat</v>
      </c>
      <c r="G121" s="103">
        <f t="shared" si="5"/>
        <v>0</v>
      </c>
      <c r="H121" s="103">
        <f t="shared" si="5"/>
        <v>0</v>
      </c>
      <c r="I121" s="103">
        <f t="shared" si="5"/>
        <v>0</v>
      </c>
      <c r="J121" s="103">
        <f t="shared" si="5"/>
        <v>0</v>
      </c>
      <c r="K121" s="103">
        <f t="shared" si="5"/>
        <v>0</v>
      </c>
      <c r="L121" s="103">
        <f t="shared" si="5"/>
        <v>0</v>
      </c>
      <c r="M121" s="103">
        <f t="shared" si="5"/>
        <v>0</v>
      </c>
      <c r="N121" s="103">
        <f t="shared" si="5"/>
        <v>0</v>
      </c>
      <c r="O121" s="103" t="str">
        <f t="shared" si="5"/>
        <v>C</v>
      </c>
      <c r="P121" s="103">
        <f t="shared" si="5"/>
        <v>2</v>
      </c>
      <c r="Q121" s="103">
        <f t="shared" si="5"/>
        <v>0</v>
      </c>
      <c r="R121" s="103">
        <f t="shared" si="5"/>
        <v>0</v>
      </c>
      <c r="S121" s="103">
        <f t="shared" si="5"/>
        <v>28</v>
      </c>
      <c r="T121" s="103">
        <f t="shared" si="8"/>
        <v>0</v>
      </c>
      <c r="U121" s="103">
        <f t="shared" si="8"/>
        <v>28</v>
      </c>
      <c r="V121" s="103" t="str">
        <f t="shared" si="8"/>
        <v>DC</v>
      </c>
      <c r="W121" s="103">
        <f t="shared" si="8"/>
        <v>28</v>
      </c>
      <c r="X121" s="103">
        <f t="shared" si="8"/>
        <v>0</v>
      </c>
      <c r="Y121" s="103">
        <f t="shared" si="7"/>
        <v>28</v>
      </c>
      <c r="Z121" s="103">
        <f t="shared" si="7"/>
        <v>2</v>
      </c>
      <c r="AA121" s="103">
        <f t="shared" si="7"/>
        <v>0</v>
      </c>
      <c r="AB121" s="103">
        <f t="shared" si="7"/>
        <v>2</v>
      </c>
      <c r="AC121" s="103" t="str">
        <f t="shared" si="7"/>
        <v>Facult.</v>
      </c>
    </row>
    <row r="122" spans="2:29" x14ac:dyDescent="0.2">
      <c r="B122" s="102">
        <f t="shared" si="6"/>
        <v>14</v>
      </c>
      <c r="C122" s="102"/>
      <c r="D122" s="103">
        <f t="shared" si="5"/>
        <v>2</v>
      </c>
      <c r="E122" s="103">
        <f t="shared" si="5"/>
        <v>3</v>
      </c>
      <c r="F122" s="102" t="str">
        <f t="shared" si="5"/>
        <v>Fundamentals Of Pedagogy. Theory and Methodology of Curriculum</v>
      </c>
      <c r="G122" s="103">
        <f t="shared" si="5"/>
        <v>0</v>
      </c>
      <c r="H122" s="103">
        <f t="shared" si="5"/>
        <v>0</v>
      </c>
      <c r="I122" s="103">
        <f t="shared" si="5"/>
        <v>0</v>
      </c>
      <c r="J122" s="103">
        <f t="shared" si="5"/>
        <v>0</v>
      </c>
      <c r="K122" s="103">
        <f t="shared" si="5"/>
        <v>0</v>
      </c>
      <c r="L122" s="103">
        <f t="shared" si="5"/>
        <v>0</v>
      </c>
      <c r="M122" s="103">
        <f t="shared" si="5"/>
        <v>0</v>
      </c>
      <c r="N122" s="103">
        <f t="shared" si="5"/>
        <v>0</v>
      </c>
      <c r="O122" s="103" t="str">
        <f t="shared" si="5"/>
        <v>E</v>
      </c>
      <c r="P122" s="103">
        <f t="shared" si="5"/>
        <v>5</v>
      </c>
      <c r="Q122" s="103">
        <f t="shared" si="5"/>
        <v>28</v>
      </c>
      <c r="R122" s="103">
        <f t="shared" si="5"/>
        <v>28</v>
      </c>
      <c r="S122" s="103">
        <f t="shared" si="5"/>
        <v>0</v>
      </c>
      <c r="T122" s="103">
        <f t="shared" si="8"/>
        <v>0</v>
      </c>
      <c r="U122" s="103">
        <f t="shared" si="8"/>
        <v>56</v>
      </c>
      <c r="V122" s="103" t="str">
        <f t="shared" si="8"/>
        <v>DC</v>
      </c>
      <c r="W122" s="103">
        <f t="shared" si="8"/>
        <v>56</v>
      </c>
      <c r="X122" s="103">
        <f t="shared" si="8"/>
        <v>28</v>
      </c>
      <c r="Y122" s="103">
        <f t="shared" si="7"/>
        <v>28</v>
      </c>
      <c r="Z122" s="103">
        <f t="shared" si="7"/>
        <v>4</v>
      </c>
      <c r="AA122" s="103">
        <f t="shared" si="7"/>
        <v>2</v>
      </c>
      <c r="AB122" s="103">
        <f t="shared" si="7"/>
        <v>2</v>
      </c>
      <c r="AC122" s="103" t="str">
        <f t="shared" si="7"/>
        <v>Facult.</v>
      </c>
    </row>
    <row r="123" spans="2:29" x14ac:dyDescent="0.2">
      <c r="B123" s="102">
        <f t="shared" si="6"/>
        <v>15</v>
      </c>
      <c r="C123" s="102"/>
      <c r="D123" s="103">
        <f t="shared" si="5"/>
        <v>2</v>
      </c>
      <c r="E123" s="103">
        <f t="shared" si="5"/>
        <v>4</v>
      </c>
      <c r="F123" s="102" t="str">
        <f t="shared" si="5"/>
        <v xml:space="preserve">The Didactic of the Speciality </v>
      </c>
      <c r="G123" s="103">
        <f t="shared" si="5"/>
        <v>0</v>
      </c>
      <c r="H123" s="103">
        <f t="shared" si="5"/>
        <v>0</v>
      </c>
      <c r="I123" s="103">
        <f t="shared" si="5"/>
        <v>0</v>
      </c>
      <c r="J123" s="103">
        <f t="shared" si="5"/>
        <v>0</v>
      </c>
      <c r="K123" s="103">
        <f t="shared" si="5"/>
        <v>0</v>
      </c>
      <c r="L123" s="103">
        <f t="shared" si="5"/>
        <v>0</v>
      </c>
      <c r="M123" s="103">
        <f t="shared" si="5"/>
        <v>0</v>
      </c>
      <c r="N123" s="103">
        <f t="shared" si="5"/>
        <v>0</v>
      </c>
      <c r="O123" s="103" t="str">
        <f t="shared" si="5"/>
        <v>E</v>
      </c>
      <c r="P123" s="103">
        <f t="shared" si="5"/>
        <v>5</v>
      </c>
      <c r="Q123" s="103">
        <f t="shared" si="5"/>
        <v>28</v>
      </c>
      <c r="R123" s="103">
        <f t="shared" si="5"/>
        <v>28</v>
      </c>
      <c r="S123" s="103">
        <f t="shared" si="5"/>
        <v>0</v>
      </c>
      <c r="T123" s="103">
        <f t="shared" si="8"/>
        <v>0</v>
      </c>
      <c r="U123" s="103">
        <f t="shared" si="8"/>
        <v>56</v>
      </c>
      <c r="V123" s="103" t="str">
        <f t="shared" si="8"/>
        <v>DC</v>
      </c>
      <c r="W123" s="103">
        <f t="shared" si="8"/>
        <v>56</v>
      </c>
      <c r="X123" s="103">
        <f t="shared" si="8"/>
        <v>28</v>
      </c>
      <c r="Y123" s="103">
        <f t="shared" si="7"/>
        <v>28</v>
      </c>
      <c r="Z123" s="103">
        <f t="shared" si="7"/>
        <v>4</v>
      </c>
      <c r="AA123" s="103">
        <f t="shared" si="7"/>
        <v>2</v>
      </c>
      <c r="AB123" s="103">
        <f t="shared" si="7"/>
        <v>2</v>
      </c>
      <c r="AC123" s="103" t="str">
        <f t="shared" si="7"/>
        <v>Facult.</v>
      </c>
    </row>
    <row r="124" spans="2:29" x14ac:dyDescent="0.2">
      <c r="B124" s="102">
        <f t="shared" si="6"/>
        <v>16</v>
      </c>
      <c r="C124" s="102"/>
      <c r="D124" s="103">
        <f t="shared" si="5"/>
        <v>2</v>
      </c>
      <c r="E124" s="103">
        <f t="shared" si="5"/>
        <v>4</v>
      </c>
      <c r="F124" s="102">
        <f t="shared" si="5"/>
        <v>0</v>
      </c>
      <c r="G124" s="103">
        <f t="shared" si="5"/>
        <v>0</v>
      </c>
      <c r="H124" s="103">
        <f t="shared" si="5"/>
        <v>0</v>
      </c>
      <c r="I124" s="103">
        <f t="shared" si="5"/>
        <v>0</v>
      </c>
      <c r="J124" s="103">
        <f t="shared" si="5"/>
        <v>0</v>
      </c>
      <c r="K124" s="103">
        <f t="shared" si="5"/>
        <v>0</v>
      </c>
      <c r="L124" s="103">
        <f t="shared" si="5"/>
        <v>0</v>
      </c>
      <c r="M124" s="103">
        <f t="shared" si="5"/>
        <v>0</v>
      </c>
      <c r="N124" s="103">
        <f t="shared" si="5"/>
        <v>0</v>
      </c>
      <c r="O124" s="103" t="str">
        <f t="shared" si="5"/>
        <v>E</v>
      </c>
      <c r="P124" s="103">
        <f t="shared" si="5"/>
        <v>2</v>
      </c>
      <c r="Q124" s="103">
        <f t="shared" si="5"/>
        <v>28</v>
      </c>
      <c r="R124" s="103">
        <f t="shared" si="5"/>
        <v>28</v>
      </c>
      <c r="S124" s="103">
        <f t="shared" si="5"/>
        <v>0</v>
      </c>
      <c r="T124" s="103">
        <f t="shared" si="8"/>
        <v>0</v>
      </c>
      <c r="U124" s="103">
        <f t="shared" si="8"/>
        <v>56</v>
      </c>
      <c r="V124" s="103" t="str">
        <f t="shared" si="8"/>
        <v>DC</v>
      </c>
      <c r="W124" s="103">
        <f t="shared" si="8"/>
        <v>56</v>
      </c>
      <c r="X124" s="103">
        <f t="shared" si="8"/>
        <v>28</v>
      </c>
      <c r="Y124" s="103">
        <f t="shared" si="7"/>
        <v>28</v>
      </c>
      <c r="Z124" s="103">
        <f t="shared" si="7"/>
        <v>4</v>
      </c>
      <c r="AA124" s="103">
        <f t="shared" si="7"/>
        <v>2</v>
      </c>
      <c r="AB124" s="103">
        <f t="shared" si="7"/>
        <v>2</v>
      </c>
      <c r="AC124" s="103" t="str">
        <f t="shared" si="7"/>
        <v/>
      </c>
    </row>
    <row r="125" spans="2:29" x14ac:dyDescent="0.2">
      <c r="B125" s="102">
        <f t="shared" si="6"/>
        <v>17</v>
      </c>
      <c r="C125" s="102"/>
      <c r="D125" s="103">
        <f t="shared" si="5"/>
        <v>2</v>
      </c>
      <c r="E125" s="103">
        <f t="shared" si="5"/>
        <v>4</v>
      </c>
      <c r="F125" s="102" t="str">
        <f t="shared" si="5"/>
        <v>L420.15.04.f1</v>
      </c>
      <c r="G125" s="103">
        <f t="shared" si="5"/>
        <v>0</v>
      </c>
      <c r="H125" s="103">
        <f t="shared" si="5"/>
        <v>0</v>
      </c>
      <c r="I125" s="103">
        <f t="shared" si="5"/>
        <v>0</v>
      </c>
      <c r="J125" s="103">
        <f t="shared" si="5"/>
        <v>0</v>
      </c>
      <c r="K125" s="103">
        <f t="shared" si="5"/>
        <v>0</v>
      </c>
      <c r="L125" s="103">
        <f t="shared" si="5"/>
        <v>0</v>
      </c>
      <c r="M125" s="103">
        <f t="shared" si="5"/>
        <v>0</v>
      </c>
      <c r="N125" s="103">
        <f t="shared" si="5"/>
        <v>0</v>
      </c>
      <c r="O125" s="103" t="str">
        <f t="shared" si="5"/>
        <v>C</v>
      </c>
      <c r="P125" s="103">
        <f t="shared" si="5"/>
        <v>2</v>
      </c>
      <c r="Q125" s="103">
        <f t="shared" si="5"/>
        <v>0</v>
      </c>
      <c r="R125" s="103">
        <f t="shared" si="5"/>
        <v>0</v>
      </c>
      <c r="S125" s="103">
        <f t="shared" si="5"/>
        <v>28</v>
      </c>
      <c r="T125" s="103">
        <f t="shared" si="8"/>
        <v>0</v>
      </c>
      <c r="U125" s="103">
        <f t="shared" si="8"/>
        <v>28</v>
      </c>
      <c r="V125" s="103" t="str">
        <f t="shared" si="8"/>
        <v>DC</v>
      </c>
      <c r="W125" s="103">
        <f t="shared" si="8"/>
        <v>28</v>
      </c>
      <c r="X125" s="103">
        <f t="shared" si="8"/>
        <v>0</v>
      </c>
      <c r="Y125" s="103">
        <f t="shared" si="7"/>
        <v>28</v>
      </c>
      <c r="Z125" s="103">
        <f t="shared" si="7"/>
        <v>2</v>
      </c>
      <c r="AA125" s="103">
        <f t="shared" si="7"/>
        <v>0</v>
      </c>
      <c r="AB125" s="103">
        <f t="shared" si="7"/>
        <v>2</v>
      </c>
      <c r="AC125" s="103" t="str">
        <f t="shared" si="7"/>
        <v>Facult.</v>
      </c>
    </row>
    <row r="126" spans="2:29" x14ac:dyDescent="0.2">
      <c r="B126" s="102">
        <f t="shared" si="6"/>
        <v>18</v>
      </c>
      <c r="C126" s="102"/>
      <c r="D126" s="103">
        <f t="shared" si="5"/>
        <v>3</v>
      </c>
      <c r="E126" s="103">
        <f t="shared" si="5"/>
        <v>5</v>
      </c>
      <c r="F126" s="102" t="str">
        <f t="shared" si="5"/>
        <v>Educational Communication</v>
      </c>
      <c r="G126" s="103">
        <f t="shared" si="5"/>
        <v>0</v>
      </c>
      <c r="H126" s="103">
        <f t="shared" si="5"/>
        <v>0</v>
      </c>
      <c r="I126" s="103">
        <f t="shared" si="5"/>
        <v>0</v>
      </c>
      <c r="J126" s="103">
        <f t="shared" si="5"/>
        <v>0</v>
      </c>
      <c r="K126" s="103">
        <f t="shared" si="5"/>
        <v>0</v>
      </c>
      <c r="L126" s="103">
        <f t="shared" si="5"/>
        <v>0</v>
      </c>
      <c r="M126" s="103">
        <f t="shared" si="5"/>
        <v>0</v>
      </c>
      <c r="N126" s="103">
        <f t="shared" si="5"/>
        <v>0</v>
      </c>
      <c r="O126" s="103" t="str">
        <f t="shared" si="5"/>
        <v>E</v>
      </c>
      <c r="P126" s="103">
        <f t="shared" si="5"/>
        <v>4</v>
      </c>
      <c r="Q126" s="103">
        <f t="shared" si="5"/>
        <v>14</v>
      </c>
      <c r="R126" s="103">
        <f t="shared" si="5"/>
        <v>28</v>
      </c>
      <c r="S126" s="103">
        <f t="shared" si="5"/>
        <v>0</v>
      </c>
      <c r="T126" s="103">
        <f t="shared" si="8"/>
        <v>0</v>
      </c>
      <c r="U126" s="103">
        <f t="shared" si="8"/>
        <v>42</v>
      </c>
      <c r="V126" s="103" t="str">
        <f t="shared" si="8"/>
        <v>DC</v>
      </c>
      <c r="W126" s="103">
        <f t="shared" si="8"/>
        <v>42</v>
      </c>
      <c r="X126" s="103">
        <f t="shared" si="8"/>
        <v>14</v>
      </c>
      <c r="Y126" s="103">
        <f t="shared" si="7"/>
        <v>28</v>
      </c>
      <c r="Z126" s="103">
        <f t="shared" si="7"/>
        <v>3</v>
      </c>
      <c r="AA126" s="103">
        <f t="shared" si="7"/>
        <v>1</v>
      </c>
      <c r="AB126" s="103">
        <f t="shared" si="7"/>
        <v>2</v>
      </c>
      <c r="AC126" s="103" t="str">
        <f t="shared" si="7"/>
        <v>Facult.</v>
      </c>
    </row>
    <row r="127" spans="2:29" x14ac:dyDescent="0.2">
      <c r="B127" s="102">
        <f t="shared" si="6"/>
        <v>19</v>
      </c>
      <c r="C127" s="102"/>
      <c r="D127" s="103">
        <f t="shared" si="5"/>
        <v>3</v>
      </c>
      <c r="E127" s="103">
        <f t="shared" si="5"/>
        <v>5</v>
      </c>
      <c r="F127" s="102" t="str">
        <f t="shared" si="5"/>
        <v>Pedagogical Practice 42 hours/sem.</v>
      </c>
      <c r="G127" s="103">
        <f t="shared" si="5"/>
        <v>0</v>
      </c>
      <c r="H127" s="103">
        <f t="shared" si="5"/>
        <v>0</v>
      </c>
      <c r="I127" s="103">
        <f t="shared" si="5"/>
        <v>0</v>
      </c>
      <c r="J127" s="103">
        <f t="shared" si="5"/>
        <v>0</v>
      </c>
      <c r="K127" s="103">
        <f t="shared" si="5"/>
        <v>0</v>
      </c>
      <c r="L127" s="103">
        <f t="shared" si="5"/>
        <v>0</v>
      </c>
      <c r="M127" s="103">
        <f t="shared" si="5"/>
        <v>0</v>
      </c>
      <c r="N127" s="103">
        <f t="shared" si="5"/>
        <v>0</v>
      </c>
      <c r="O127" s="103" t="str">
        <f t="shared" si="5"/>
        <v>C</v>
      </c>
      <c r="P127" s="103">
        <f t="shared" si="5"/>
        <v>2</v>
      </c>
      <c r="Q127" s="103">
        <f t="shared" si="5"/>
        <v>0</v>
      </c>
      <c r="R127" s="103">
        <f t="shared" si="5"/>
        <v>0</v>
      </c>
      <c r="S127" s="103">
        <f t="shared" si="5"/>
        <v>0</v>
      </c>
      <c r="T127" s="103">
        <f t="shared" si="8"/>
        <v>0</v>
      </c>
      <c r="U127" s="103">
        <f t="shared" si="8"/>
        <v>0</v>
      </c>
      <c r="V127" s="103" t="str">
        <f t="shared" si="8"/>
        <v>DC</v>
      </c>
      <c r="W127" s="103">
        <f t="shared" si="8"/>
        <v>0</v>
      </c>
      <c r="X127" s="103">
        <f t="shared" si="8"/>
        <v>0</v>
      </c>
      <c r="Y127" s="103">
        <f t="shared" si="7"/>
        <v>0</v>
      </c>
      <c r="Z127" s="103">
        <f t="shared" si="7"/>
        <v>0</v>
      </c>
      <c r="AA127" s="103">
        <f t="shared" si="7"/>
        <v>0</v>
      </c>
      <c r="AB127" s="103">
        <f t="shared" si="7"/>
        <v>0</v>
      </c>
      <c r="AC127" s="103" t="str">
        <f t="shared" si="7"/>
        <v>Facult.</v>
      </c>
    </row>
    <row r="128" spans="2:29" x14ac:dyDescent="0.2">
      <c r="B128" s="102">
        <f t="shared" si="6"/>
        <v>20</v>
      </c>
      <c r="C128" s="102"/>
      <c r="D128" s="103">
        <f t="shared" si="5"/>
        <v>3</v>
      </c>
      <c r="E128" s="103">
        <f t="shared" si="5"/>
        <v>6</v>
      </c>
      <c r="F128" s="102" t="str">
        <f t="shared" si="5"/>
        <v>Pedagogical Practice 42 hours/sem.</v>
      </c>
      <c r="G128" s="103">
        <f t="shared" si="5"/>
        <v>0</v>
      </c>
      <c r="H128" s="103">
        <f t="shared" si="5"/>
        <v>0</v>
      </c>
      <c r="I128" s="103">
        <f t="shared" si="5"/>
        <v>0</v>
      </c>
      <c r="J128" s="103">
        <f t="shared" si="5"/>
        <v>0</v>
      </c>
      <c r="K128" s="103">
        <f t="shared" si="5"/>
        <v>0</v>
      </c>
      <c r="L128" s="103">
        <f t="shared" si="5"/>
        <v>0</v>
      </c>
      <c r="M128" s="103">
        <f t="shared" si="5"/>
        <v>0</v>
      </c>
      <c r="N128" s="103">
        <f t="shared" si="5"/>
        <v>0</v>
      </c>
      <c r="O128" s="103" t="str">
        <f t="shared" si="5"/>
        <v>C</v>
      </c>
      <c r="P128" s="103">
        <f t="shared" si="5"/>
        <v>3</v>
      </c>
      <c r="Q128" s="103">
        <f t="shared" si="5"/>
        <v>0</v>
      </c>
      <c r="R128" s="103">
        <f t="shared" si="5"/>
        <v>0</v>
      </c>
      <c r="S128" s="103">
        <f t="shared" si="5"/>
        <v>0</v>
      </c>
      <c r="T128" s="103">
        <f t="shared" si="8"/>
        <v>0</v>
      </c>
      <c r="U128" s="103">
        <f t="shared" si="8"/>
        <v>0</v>
      </c>
      <c r="V128" s="103" t="str">
        <f t="shared" si="8"/>
        <v>DC</v>
      </c>
      <c r="W128" s="103">
        <f t="shared" si="8"/>
        <v>0</v>
      </c>
      <c r="X128" s="103">
        <f t="shared" si="8"/>
        <v>0</v>
      </c>
      <c r="Y128" s="103">
        <f t="shared" si="7"/>
        <v>0</v>
      </c>
      <c r="Z128" s="103">
        <f t="shared" si="7"/>
        <v>0</v>
      </c>
      <c r="AA128" s="103">
        <f t="shared" si="7"/>
        <v>0</v>
      </c>
      <c r="AB128" s="103">
        <f t="shared" si="7"/>
        <v>0</v>
      </c>
      <c r="AC128" s="103" t="str">
        <f t="shared" si="7"/>
        <v>Facult.</v>
      </c>
    </row>
    <row r="129" spans="2:29" x14ac:dyDescent="0.2">
      <c r="B129" s="102">
        <f t="shared" si="6"/>
        <v>21</v>
      </c>
      <c r="C129" s="102"/>
      <c r="D129" s="103">
        <f t="shared" si="5"/>
        <v>3</v>
      </c>
      <c r="E129" s="103">
        <f t="shared" si="5"/>
        <v>6</v>
      </c>
      <c r="F129" s="102" t="str">
        <f t="shared" si="5"/>
        <v>Classroom Management</v>
      </c>
      <c r="G129" s="103">
        <f t="shared" si="5"/>
        <v>0</v>
      </c>
      <c r="H129" s="103">
        <f t="shared" si="5"/>
        <v>0</v>
      </c>
      <c r="I129" s="103">
        <f t="shared" si="5"/>
        <v>0</v>
      </c>
      <c r="J129" s="103">
        <f t="shared" si="5"/>
        <v>0</v>
      </c>
      <c r="K129" s="103">
        <f t="shared" si="5"/>
        <v>0</v>
      </c>
      <c r="L129" s="103">
        <f t="shared" si="5"/>
        <v>0</v>
      </c>
      <c r="M129" s="103">
        <f t="shared" si="5"/>
        <v>0</v>
      </c>
      <c r="N129" s="103">
        <f t="shared" si="5"/>
        <v>0</v>
      </c>
      <c r="O129" s="103" t="str">
        <f t="shared" si="5"/>
        <v>E</v>
      </c>
      <c r="P129" s="103">
        <f t="shared" si="5"/>
        <v>1</v>
      </c>
      <c r="Q129" s="103">
        <f t="shared" si="5"/>
        <v>0</v>
      </c>
      <c r="R129" s="103">
        <f t="shared" si="5"/>
        <v>0</v>
      </c>
      <c r="S129" s="103">
        <f t="shared" si="5"/>
        <v>0</v>
      </c>
      <c r="T129" s="103">
        <f t="shared" si="8"/>
        <v>14</v>
      </c>
      <c r="U129" s="103">
        <f t="shared" si="8"/>
        <v>14</v>
      </c>
      <c r="V129" s="103" t="str">
        <f t="shared" si="8"/>
        <v>DC</v>
      </c>
      <c r="W129" s="103">
        <f t="shared" si="8"/>
        <v>14</v>
      </c>
      <c r="X129" s="103">
        <f t="shared" si="8"/>
        <v>0</v>
      </c>
      <c r="Y129" s="103">
        <f t="shared" ref="Y129:AC140" si="9">IF($B129&gt;MAX($A$9:$A$104),"",INDEX(Y$9:Y$104,SUMIF($A$9:$A$104,$B129,$C$9:$C$104),1,1))</f>
        <v>14</v>
      </c>
      <c r="Z129" s="103">
        <f t="shared" si="9"/>
        <v>1</v>
      </c>
      <c r="AA129" s="103">
        <f t="shared" si="9"/>
        <v>0</v>
      </c>
      <c r="AB129" s="103">
        <f t="shared" si="9"/>
        <v>1</v>
      </c>
      <c r="AC129" s="103" t="str">
        <f t="shared" si="9"/>
        <v>Facult.</v>
      </c>
    </row>
    <row r="130" spans="2:29" x14ac:dyDescent="0.2">
      <c r="B130" s="102">
        <f t="shared" si="6"/>
        <v>22</v>
      </c>
      <c r="C130" s="102"/>
      <c r="D130" s="103">
        <f t="shared" si="5"/>
        <v>3</v>
      </c>
      <c r="E130" s="103">
        <f t="shared" si="5"/>
        <v>6</v>
      </c>
      <c r="F130" s="102" t="str">
        <f t="shared" si="5"/>
        <v>Voluntariat</v>
      </c>
      <c r="G130" s="103">
        <f t="shared" si="5"/>
        <v>0</v>
      </c>
      <c r="H130" s="103">
        <f t="shared" si="5"/>
        <v>0</v>
      </c>
      <c r="I130" s="103">
        <f t="shared" si="5"/>
        <v>0</v>
      </c>
      <c r="J130" s="103">
        <f t="shared" si="5"/>
        <v>0</v>
      </c>
      <c r="K130" s="103">
        <f t="shared" si="5"/>
        <v>0</v>
      </c>
      <c r="L130" s="103">
        <f t="shared" si="5"/>
        <v>0</v>
      </c>
      <c r="M130" s="103">
        <f t="shared" si="5"/>
        <v>0</v>
      </c>
      <c r="N130" s="103">
        <f t="shared" si="5"/>
        <v>0</v>
      </c>
      <c r="O130" s="103" t="str">
        <f t="shared" si="5"/>
        <v>C</v>
      </c>
      <c r="P130" s="103">
        <f t="shared" si="5"/>
        <v>2</v>
      </c>
      <c r="Q130" s="103">
        <f t="shared" si="5"/>
        <v>0</v>
      </c>
      <c r="R130" s="103">
        <f t="shared" si="5"/>
        <v>0</v>
      </c>
      <c r="S130" s="103">
        <f t="shared" si="5"/>
        <v>28</v>
      </c>
      <c r="T130" s="103">
        <f t="shared" ref="T130:X140" si="10">IF($B130&gt;MAX($A$9:$A$104),"",INDEX(T$9:T$104,SUMIF($A$9:$A$104,$B130,$C$9:$C$104),1,1))</f>
        <v>0</v>
      </c>
      <c r="U130" s="103">
        <f t="shared" si="10"/>
        <v>28</v>
      </c>
      <c r="V130" s="103" t="str">
        <f t="shared" si="10"/>
        <v>DC</v>
      </c>
      <c r="W130" s="103">
        <f t="shared" si="10"/>
        <v>28</v>
      </c>
      <c r="X130" s="103">
        <f t="shared" si="10"/>
        <v>0</v>
      </c>
      <c r="Y130" s="103">
        <f t="shared" si="9"/>
        <v>28</v>
      </c>
      <c r="Z130" s="103">
        <f t="shared" si="9"/>
        <v>2</v>
      </c>
      <c r="AA130" s="103">
        <f t="shared" si="9"/>
        <v>0</v>
      </c>
      <c r="AB130" s="103">
        <f t="shared" si="9"/>
        <v>2</v>
      </c>
      <c r="AC130" s="103" t="str">
        <f t="shared" si="9"/>
        <v>Facult.</v>
      </c>
    </row>
    <row r="131" spans="2:29" x14ac:dyDescent="0.2">
      <c r="B131" s="102">
        <f t="shared" si="6"/>
        <v>23</v>
      </c>
      <c r="C131" s="102"/>
      <c r="D131" s="103">
        <f t="shared" si="5"/>
        <v>4</v>
      </c>
      <c r="E131" s="103">
        <f t="shared" si="5"/>
        <v>8</v>
      </c>
      <c r="F131" s="102" t="str">
        <f t="shared" si="5"/>
        <v>Voluntariat</v>
      </c>
      <c r="G131" s="103">
        <f t="shared" si="5"/>
        <v>0</v>
      </c>
      <c r="H131" s="103">
        <f t="shared" si="5"/>
        <v>0</v>
      </c>
      <c r="I131" s="103">
        <f t="shared" si="5"/>
        <v>0</v>
      </c>
      <c r="J131" s="103">
        <f t="shared" si="5"/>
        <v>0</v>
      </c>
      <c r="K131" s="103">
        <f t="shared" si="5"/>
        <v>0</v>
      </c>
      <c r="L131" s="103">
        <f t="shared" si="5"/>
        <v>0</v>
      </c>
      <c r="M131" s="103">
        <f t="shared" si="5"/>
        <v>0</v>
      </c>
      <c r="N131" s="103">
        <f t="shared" si="5"/>
        <v>0</v>
      </c>
      <c r="O131" s="103" t="str">
        <f t="shared" si="5"/>
        <v>C</v>
      </c>
      <c r="P131" s="103">
        <f t="shared" si="5"/>
        <v>2</v>
      </c>
      <c r="Q131" s="103">
        <f t="shared" si="5"/>
        <v>0</v>
      </c>
      <c r="R131" s="103">
        <f t="shared" si="5"/>
        <v>0</v>
      </c>
      <c r="S131" s="103">
        <f t="shared" si="5"/>
        <v>28</v>
      </c>
      <c r="T131" s="103">
        <f t="shared" si="10"/>
        <v>0</v>
      </c>
      <c r="U131" s="103">
        <f t="shared" si="10"/>
        <v>28</v>
      </c>
      <c r="V131" s="103" t="str">
        <f t="shared" si="10"/>
        <v>DC</v>
      </c>
      <c r="W131" s="103">
        <f t="shared" si="10"/>
        <v>28</v>
      </c>
      <c r="X131" s="103">
        <f t="shared" si="10"/>
        <v>0</v>
      </c>
      <c r="Y131" s="103">
        <f t="shared" si="9"/>
        <v>28</v>
      </c>
      <c r="Z131" s="103">
        <f t="shared" si="9"/>
        <v>2</v>
      </c>
      <c r="AA131" s="103">
        <f t="shared" si="9"/>
        <v>0</v>
      </c>
      <c r="AB131" s="103">
        <f t="shared" si="9"/>
        <v>2</v>
      </c>
      <c r="AC131" s="103" t="str">
        <f t="shared" si="9"/>
        <v>Facult.</v>
      </c>
    </row>
    <row r="132" spans="2:29" x14ac:dyDescent="0.2">
      <c r="B132" s="102" t="str">
        <f t="shared" si="6"/>
        <v/>
      </c>
      <c r="C132" s="102"/>
      <c r="D132" s="103" t="str">
        <f t="shared" si="5"/>
        <v/>
      </c>
      <c r="E132" s="103" t="str">
        <f t="shared" si="5"/>
        <v/>
      </c>
      <c r="F132" s="102" t="str">
        <f t="shared" si="5"/>
        <v/>
      </c>
      <c r="G132" s="103" t="str">
        <f t="shared" si="5"/>
        <v/>
      </c>
      <c r="H132" s="103" t="str">
        <f t="shared" si="5"/>
        <v/>
      </c>
      <c r="I132" s="103" t="str">
        <f t="shared" si="5"/>
        <v/>
      </c>
      <c r="J132" s="103" t="str">
        <f t="shared" si="5"/>
        <v/>
      </c>
      <c r="K132" s="103" t="str">
        <f t="shared" si="5"/>
        <v/>
      </c>
      <c r="L132" s="103" t="str">
        <f t="shared" si="5"/>
        <v/>
      </c>
      <c r="M132" s="103" t="str">
        <f t="shared" si="5"/>
        <v/>
      </c>
      <c r="N132" s="103" t="str">
        <f t="shared" si="5"/>
        <v/>
      </c>
      <c r="O132" s="103" t="str">
        <f t="shared" si="5"/>
        <v/>
      </c>
      <c r="P132" s="103" t="str">
        <f t="shared" si="5"/>
        <v/>
      </c>
      <c r="Q132" s="103" t="str">
        <f t="shared" si="5"/>
        <v/>
      </c>
      <c r="R132" s="103" t="str">
        <f t="shared" si="5"/>
        <v/>
      </c>
      <c r="S132" s="103" t="str">
        <f t="shared" si="5"/>
        <v/>
      </c>
      <c r="T132" s="103" t="str">
        <f t="shared" si="10"/>
        <v/>
      </c>
      <c r="U132" s="103" t="str">
        <f t="shared" si="10"/>
        <v/>
      </c>
      <c r="V132" s="103" t="str">
        <f t="shared" si="10"/>
        <v/>
      </c>
      <c r="W132" s="103" t="str">
        <f t="shared" si="10"/>
        <v/>
      </c>
      <c r="X132" s="103" t="str">
        <f t="shared" si="10"/>
        <v/>
      </c>
      <c r="Y132" s="103" t="str">
        <f t="shared" si="9"/>
        <v/>
      </c>
      <c r="Z132" s="103" t="str">
        <f t="shared" si="9"/>
        <v/>
      </c>
      <c r="AA132" s="103" t="str">
        <f t="shared" si="9"/>
        <v/>
      </c>
      <c r="AB132" s="103" t="str">
        <f t="shared" si="9"/>
        <v/>
      </c>
      <c r="AC132" s="103" t="str">
        <f t="shared" si="9"/>
        <v/>
      </c>
    </row>
    <row r="133" spans="2:29" x14ac:dyDescent="0.2">
      <c r="B133" s="102" t="str">
        <f t="shared" si="6"/>
        <v/>
      </c>
      <c r="C133" s="102"/>
      <c r="D133" s="103" t="str">
        <f t="shared" si="5"/>
        <v/>
      </c>
      <c r="E133" s="103" t="str">
        <f t="shared" si="5"/>
        <v/>
      </c>
      <c r="F133" s="102" t="str">
        <f t="shared" si="5"/>
        <v/>
      </c>
      <c r="G133" s="103" t="str">
        <f t="shared" si="5"/>
        <v/>
      </c>
      <c r="H133" s="103" t="str">
        <f t="shared" si="5"/>
        <v/>
      </c>
      <c r="I133" s="103" t="str">
        <f t="shared" si="5"/>
        <v/>
      </c>
      <c r="J133" s="103" t="str">
        <f t="shared" si="5"/>
        <v/>
      </c>
      <c r="K133" s="103" t="str">
        <f t="shared" si="5"/>
        <v/>
      </c>
      <c r="L133" s="103" t="str">
        <f t="shared" si="5"/>
        <v/>
      </c>
      <c r="M133" s="103" t="str">
        <f t="shared" si="5"/>
        <v/>
      </c>
      <c r="N133" s="103" t="str">
        <f t="shared" si="5"/>
        <v/>
      </c>
      <c r="O133" s="103" t="str">
        <f t="shared" si="5"/>
        <v/>
      </c>
      <c r="P133" s="103" t="str">
        <f t="shared" si="5"/>
        <v/>
      </c>
      <c r="Q133" s="103" t="str">
        <f t="shared" si="5"/>
        <v/>
      </c>
      <c r="R133" s="103" t="str">
        <f t="shared" si="5"/>
        <v/>
      </c>
      <c r="S133" s="103" t="str">
        <f t="shared" si="5"/>
        <v/>
      </c>
      <c r="T133" s="103" t="str">
        <f t="shared" si="10"/>
        <v/>
      </c>
      <c r="U133" s="103" t="str">
        <f t="shared" si="10"/>
        <v/>
      </c>
      <c r="V133" s="103" t="str">
        <f t="shared" si="10"/>
        <v/>
      </c>
      <c r="W133" s="103" t="str">
        <f t="shared" si="10"/>
        <v/>
      </c>
      <c r="X133" s="103" t="str">
        <f t="shared" si="10"/>
        <v/>
      </c>
      <c r="Y133" s="103" t="str">
        <f t="shared" si="9"/>
        <v/>
      </c>
      <c r="Z133" s="103" t="str">
        <f t="shared" si="9"/>
        <v/>
      </c>
      <c r="AA133" s="103" t="str">
        <f t="shared" si="9"/>
        <v/>
      </c>
      <c r="AB133" s="103" t="str">
        <f t="shared" si="9"/>
        <v/>
      </c>
      <c r="AC133" s="103" t="str">
        <f t="shared" si="9"/>
        <v/>
      </c>
    </row>
    <row r="134" spans="2:29" x14ac:dyDescent="0.2">
      <c r="B134" s="102" t="str">
        <f t="shared" si="6"/>
        <v/>
      </c>
      <c r="C134" s="102"/>
      <c r="D134" s="103" t="str">
        <f t="shared" si="5"/>
        <v/>
      </c>
      <c r="E134" s="103" t="str">
        <f t="shared" si="5"/>
        <v/>
      </c>
      <c r="F134" s="102" t="str">
        <f t="shared" si="5"/>
        <v/>
      </c>
      <c r="G134" s="103" t="str">
        <f t="shared" si="5"/>
        <v/>
      </c>
      <c r="H134" s="103" t="str">
        <f t="shared" si="5"/>
        <v/>
      </c>
      <c r="I134" s="103" t="str">
        <f t="shared" si="5"/>
        <v/>
      </c>
      <c r="J134" s="103" t="str">
        <f t="shared" ref="J134:S140" si="11">IF($B134&gt;MAX($A$9:$A$104),"",INDEX(J$9:J$104,SUMIF($A$9:$A$104,$B134,$C$9:$C$104),1,1))</f>
        <v/>
      </c>
      <c r="K134" s="103" t="str">
        <f t="shared" si="11"/>
        <v/>
      </c>
      <c r="L134" s="103" t="str">
        <f t="shared" si="11"/>
        <v/>
      </c>
      <c r="M134" s="103" t="str">
        <f t="shared" si="11"/>
        <v/>
      </c>
      <c r="N134" s="103" t="str">
        <f t="shared" si="11"/>
        <v/>
      </c>
      <c r="O134" s="103" t="str">
        <f t="shared" si="11"/>
        <v/>
      </c>
      <c r="P134" s="103" t="str">
        <f t="shared" si="11"/>
        <v/>
      </c>
      <c r="Q134" s="103" t="str">
        <f t="shared" si="11"/>
        <v/>
      </c>
      <c r="R134" s="103" t="str">
        <f t="shared" si="11"/>
        <v/>
      </c>
      <c r="S134" s="103" t="str">
        <f t="shared" si="11"/>
        <v/>
      </c>
      <c r="T134" s="103" t="str">
        <f t="shared" si="10"/>
        <v/>
      </c>
      <c r="U134" s="103" t="str">
        <f t="shared" si="10"/>
        <v/>
      </c>
      <c r="V134" s="103" t="str">
        <f t="shared" si="10"/>
        <v/>
      </c>
      <c r="W134" s="103" t="str">
        <f t="shared" si="10"/>
        <v/>
      </c>
      <c r="X134" s="103" t="str">
        <f t="shared" si="10"/>
        <v/>
      </c>
      <c r="Y134" s="103" t="str">
        <f t="shared" si="9"/>
        <v/>
      </c>
      <c r="Z134" s="103" t="str">
        <f t="shared" si="9"/>
        <v/>
      </c>
      <c r="AA134" s="103" t="str">
        <f t="shared" si="9"/>
        <v/>
      </c>
      <c r="AB134" s="103" t="str">
        <f t="shared" si="9"/>
        <v/>
      </c>
      <c r="AC134" s="103" t="str">
        <f t="shared" si="9"/>
        <v/>
      </c>
    </row>
    <row r="135" spans="2:29" x14ac:dyDescent="0.2">
      <c r="B135" s="102" t="str">
        <f t="shared" si="6"/>
        <v/>
      </c>
      <c r="C135" s="102"/>
      <c r="D135" s="103" t="str">
        <f t="shared" ref="D135:I140" si="12">IF($B135&gt;MAX($A$9:$A$104),"",INDEX(D$9:D$104,SUMIF($A$9:$A$104,$B135,$C$9:$C$104),1,1))</f>
        <v/>
      </c>
      <c r="E135" s="103" t="str">
        <f t="shared" si="12"/>
        <v/>
      </c>
      <c r="F135" s="102" t="str">
        <f t="shared" si="12"/>
        <v/>
      </c>
      <c r="G135" s="103" t="str">
        <f t="shared" si="12"/>
        <v/>
      </c>
      <c r="H135" s="103" t="str">
        <f t="shared" si="12"/>
        <v/>
      </c>
      <c r="I135" s="103" t="str">
        <f t="shared" si="12"/>
        <v/>
      </c>
      <c r="J135" s="103" t="str">
        <f t="shared" si="11"/>
        <v/>
      </c>
      <c r="K135" s="103" t="str">
        <f t="shared" si="11"/>
        <v/>
      </c>
      <c r="L135" s="103" t="str">
        <f t="shared" si="11"/>
        <v/>
      </c>
      <c r="M135" s="103" t="str">
        <f t="shared" si="11"/>
        <v/>
      </c>
      <c r="N135" s="103" t="str">
        <f t="shared" si="11"/>
        <v/>
      </c>
      <c r="O135" s="103" t="str">
        <f t="shared" si="11"/>
        <v/>
      </c>
      <c r="P135" s="103" t="str">
        <f t="shared" si="11"/>
        <v/>
      </c>
      <c r="Q135" s="103" t="str">
        <f t="shared" si="11"/>
        <v/>
      </c>
      <c r="R135" s="103" t="str">
        <f t="shared" si="11"/>
        <v/>
      </c>
      <c r="S135" s="103" t="str">
        <f t="shared" si="11"/>
        <v/>
      </c>
      <c r="T135" s="103" t="str">
        <f t="shared" si="10"/>
        <v/>
      </c>
      <c r="U135" s="103" t="str">
        <f t="shared" si="10"/>
        <v/>
      </c>
      <c r="V135" s="103" t="str">
        <f t="shared" si="10"/>
        <v/>
      </c>
      <c r="W135" s="103" t="str">
        <f t="shared" si="10"/>
        <v/>
      </c>
      <c r="X135" s="103" t="str">
        <f t="shared" si="10"/>
        <v/>
      </c>
      <c r="Y135" s="103" t="str">
        <f t="shared" si="9"/>
        <v/>
      </c>
      <c r="Z135" s="103" t="str">
        <f t="shared" si="9"/>
        <v/>
      </c>
      <c r="AA135" s="103" t="str">
        <f t="shared" si="9"/>
        <v/>
      </c>
      <c r="AB135" s="103" t="str">
        <f t="shared" si="9"/>
        <v/>
      </c>
      <c r="AC135" s="103" t="str">
        <f t="shared" si="9"/>
        <v/>
      </c>
    </row>
    <row r="136" spans="2:29" x14ac:dyDescent="0.2">
      <c r="B136" s="102" t="str">
        <f t="shared" si="6"/>
        <v/>
      </c>
      <c r="C136" s="102"/>
      <c r="D136" s="103" t="str">
        <f t="shared" si="12"/>
        <v/>
      </c>
      <c r="E136" s="103" t="str">
        <f t="shared" si="12"/>
        <v/>
      </c>
      <c r="F136" s="102" t="str">
        <f t="shared" si="12"/>
        <v/>
      </c>
      <c r="G136" s="103" t="str">
        <f t="shared" si="12"/>
        <v/>
      </c>
      <c r="H136" s="103" t="str">
        <f t="shared" si="12"/>
        <v/>
      </c>
      <c r="I136" s="103" t="str">
        <f t="shared" si="12"/>
        <v/>
      </c>
      <c r="J136" s="103" t="str">
        <f t="shared" si="11"/>
        <v/>
      </c>
      <c r="K136" s="103" t="str">
        <f t="shared" si="11"/>
        <v/>
      </c>
      <c r="L136" s="103" t="str">
        <f t="shared" si="11"/>
        <v/>
      </c>
      <c r="M136" s="103" t="str">
        <f t="shared" si="11"/>
        <v/>
      </c>
      <c r="N136" s="103" t="str">
        <f t="shared" si="11"/>
        <v/>
      </c>
      <c r="O136" s="103" t="str">
        <f t="shared" si="11"/>
        <v/>
      </c>
      <c r="P136" s="103" t="str">
        <f t="shared" si="11"/>
        <v/>
      </c>
      <c r="Q136" s="103" t="str">
        <f t="shared" si="11"/>
        <v/>
      </c>
      <c r="R136" s="103" t="str">
        <f t="shared" si="11"/>
        <v/>
      </c>
      <c r="S136" s="103" t="str">
        <f t="shared" si="11"/>
        <v/>
      </c>
      <c r="T136" s="103" t="str">
        <f t="shared" si="10"/>
        <v/>
      </c>
      <c r="U136" s="103" t="str">
        <f t="shared" si="10"/>
        <v/>
      </c>
      <c r="V136" s="103" t="str">
        <f t="shared" si="10"/>
        <v/>
      </c>
      <c r="W136" s="103" t="str">
        <f t="shared" si="10"/>
        <v/>
      </c>
      <c r="X136" s="103" t="str">
        <f t="shared" si="10"/>
        <v/>
      </c>
      <c r="Y136" s="103" t="str">
        <f t="shared" si="9"/>
        <v/>
      </c>
      <c r="Z136" s="103" t="str">
        <f t="shared" si="9"/>
        <v/>
      </c>
      <c r="AA136" s="103" t="str">
        <f t="shared" si="9"/>
        <v/>
      </c>
      <c r="AB136" s="103" t="str">
        <f t="shared" si="9"/>
        <v/>
      </c>
      <c r="AC136" s="103" t="str">
        <f t="shared" si="9"/>
        <v/>
      </c>
    </row>
    <row r="137" spans="2:29" x14ac:dyDescent="0.2">
      <c r="B137" s="102" t="str">
        <f t="shared" si="6"/>
        <v/>
      </c>
      <c r="C137" s="102"/>
      <c r="D137" s="103" t="str">
        <f t="shared" si="12"/>
        <v/>
      </c>
      <c r="E137" s="103" t="str">
        <f t="shared" si="12"/>
        <v/>
      </c>
      <c r="F137" s="102" t="str">
        <f t="shared" si="12"/>
        <v/>
      </c>
      <c r="G137" s="103" t="str">
        <f t="shared" si="12"/>
        <v/>
      </c>
      <c r="H137" s="103" t="str">
        <f t="shared" si="12"/>
        <v/>
      </c>
      <c r="I137" s="103" t="str">
        <f t="shared" si="12"/>
        <v/>
      </c>
      <c r="J137" s="103" t="str">
        <f t="shared" si="11"/>
        <v/>
      </c>
      <c r="K137" s="103" t="str">
        <f t="shared" si="11"/>
        <v/>
      </c>
      <c r="L137" s="103" t="str">
        <f t="shared" si="11"/>
        <v/>
      </c>
      <c r="M137" s="103" t="str">
        <f t="shared" si="11"/>
        <v/>
      </c>
      <c r="N137" s="103" t="str">
        <f t="shared" si="11"/>
        <v/>
      </c>
      <c r="O137" s="103" t="str">
        <f t="shared" si="11"/>
        <v/>
      </c>
      <c r="P137" s="103" t="str">
        <f t="shared" si="11"/>
        <v/>
      </c>
      <c r="Q137" s="103" t="str">
        <f t="shared" si="11"/>
        <v/>
      </c>
      <c r="R137" s="103" t="str">
        <f t="shared" si="11"/>
        <v/>
      </c>
      <c r="S137" s="103" t="str">
        <f t="shared" si="11"/>
        <v/>
      </c>
      <c r="T137" s="103" t="str">
        <f t="shared" si="10"/>
        <v/>
      </c>
      <c r="U137" s="103" t="str">
        <f t="shared" si="10"/>
        <v/>
      </c>
      <c r="V137" s="103" t="str">
        <f t="shared" si="10"/>
        <v/>
      </c>
      <c r="W137" s="103" t="str">
        <f t="shared" si="10"/>
        <v/>
      </c>
      <c r="X137" s="103" t="str">
        <f t="shared" si="10"/>
        <v/>
      </c>
      <c r="Y137" s="103" t="str">
        <f t="shared" si="9"/>
        <v/>
      </c>
      <c r="Z137" s="103" t="str">
        <f t="shared" si="9"/>
        <v/>
      </c>
      <c r="AA137" s="103" t="str">
        <f t="shared" si="9"/>
        <v/>
      </c>
      <c r="AB137" s="103" t="str">
        <f t="shared" si="9"/>
        <v/>
      </c>
      <c r="AC137" s="103" t="str">
        <f t="shared" si="9"/>
        <v/>
      </c>
    </row>
    <row r="138" spans="2:29" x14ac:dyDescent="0.2">
      <c r="B138" s="102" t="str">
        <f t="shared" si="6"/>
        <v/>
      </c>
      <c r="C138" s="102"/>
      <c r="D138" s="103" t="str">
        <f t="shared" si="12"/>
        <v/>
      </c>
      <c r="E138" s="103" t="str">
        <f t="shared" si="12"/>
        <v/>
      </c>
      <c r="F138" s="102" t="str">
        <f t="shared" si="12"/>
        <v/>
      </c>
      <c r="G138" s="103" t="str">
        <f t="shared" si="12"/>
        <v/>
      </c>
      <c r="H138" s="103" t="str">
        <f t="shared" si="12"/>
        <v/>
      </c>
      <c r="I138" s="103" t="str">
        <f t="shared" si="12"/>
        <v/>
      </c>
      <c r="J138" s="103" t="str">
        <f t="shared" si="11"/>
        <v/>
      </c>
      <c r="K138" s="103" t="str">
        <f t="shared" si="11"/>
        <v/>
      </c>
      <c r="L138" s="103" t="str">
        <f t="shared" si="11"/>
        <v/>
      </c>
      <c r="M138" s="103" t="str">
        <f t="shared" si="11"/>
        <v/>
      </c>
      <c r="N138" s="103" t="str">
        <f t="shared" si="11"/>
        <v/>
      </c>
      <c r="O138" s="103" t="str">
        <f t="shared" si="11"/>
        <v/>
      </c>
      <c r="P138" s="103" t="str">
        <f t="shared" si="11"/>
        <v/>
      </c>
      <c r="Q138" s="103" t="str">
        <f t="shared" si="11"/>
        <v/>
      </c>
      <c r="R138" s="103" t="str">
        <f t="shared" si="11"/>
        <v/>
      </c>
      <c r="S138" s="103" t="str">
        <f t="shared" si="11"/>
        <v/>
      </c>
      <c r="T138" s="103" t="str">
        <f t="shared" si="10"/>
        <v/>
      </c>
      <c r="U138" s="103" t="str">
        <f t="shared" si="10"/>
        <v/>
      </c>
      <c r="V138" s="103" t="str">
        <f t="shared" si="10"/>
        <v/>
      </c>
      <c r="W138" s="103" t="str">
        <f t="shared" si="10"/>
        <v/>
      </c>
      <c r="X138" s="103" t="str">
        <f t="shared" si="10"/>
        <v/>
      </c>
      <c r="Y138" s="103" t="str">
        <f t="shared" si="9"/>
        <v/>
      </c>
      <c r="Z138" s="103" t="str">
        <f t="shared" si="9"/>
        <v/>
      </c>
      <c r="AA138" s="103" t="str">
        <f t="shared" si="9"/>
        <v/>
      </c>
      <c r="AB138" s="103" t="str">
        <f t="shared" si="9"/>
        <v/>
      </c>
      <c r="AC138" s="103" t="str">
        <f t="shared" si="9"/>
        <v/>
      </c>
    </row>
    <row r="139" spans="2:29" x14ac:dyDescent="0.2">
      <c r="B139" s="102" t="str">
        <f t="shared" si="6"/>
        <v/>
      </c>
      <c r="C139" s="102"/>
      <c r="D139" s="103" t="str">
        <f t="shared" si="12"/>
        <v/>
      </c>
      <c r="E139" s="103" t="str">
        <f t="shared" si="12"/>
        <v/>
      </c>
      <c r="F139" s="102" t="str">
        <f t="shared" si="12"/>
        <v/>
      </c>
      <c r="G139" s="103" t="str">
        <f t="shared" si="12"/>
        <v/>
      </c>
      <c r="H139" s="103" t="str">
        <f t="shared" si="12"/>
        <v/>
      </c>
      <c r="I139" s="103" t="str">
        <f t="shared" si="12"/>
        <v/>
      </c>
      <c r="J139" s="103" t="str">
        <f t="shared" si="11"/>
        <v/>
      </c>
      <c r="K139" s="103" t="str">
        <f t="shared" si="11"/>
        <v/>
      </c>
      <c r="L139" s="103" t="str">
        <f t="shared" si="11"/>
        <v/>
      </c>
      <c r="M139" s="103" t="str">
        <f t="shared" si="11"/>
        <v/>
      </c>
      <c r="N139" s="103" t="str">
        <f t="shared" si="11"/>
        <v/>
      </c>
      <c r="O139" s="103" t="str">
        <f t="shared" si="11"/>
        <v/>
      </c>
      <c r="P139" s="103" t="str">
        <f t="shared" si="11"/>
        <v/>
      </c>
      <c r="Q139" s="103" t="str">
        <f t="shared" si="11"/>
        <v/>
      </c>
      <c r="R139" s="103" t="str">
        <f t="shared" si="11"/>
        <v/>
      </c>
      <c r="S139" s="103" t="str">
        <f t="shared" si="11"/>
        <v/>
      </c>
      <c r="T139" s="103" t="str">
        <f t="shared" si="10"/>
        <v/>
      </c>
      <c r="U139" s="103" t="str">
        <f t="shared" si="10"/>
        <v/>
      </c>
      <c r="V139" s="103" t="str">
        <f t="shared" si="10"/>
        <v/>
      </c>
      <c r="W139" s="103" t="str">
        <f t="shared" si="10"/>
        <v/>
      </c>
      <c r="X139" s="103" t="str">
        <f t="shared" si="10"/>
        <v/>
      </c>
      <c r="Y139" s="103" t="str">
        <f t="shared" si="9"/>
        <v/>
      </c>
      <c r="Z139" s="103" t="str">
        <f t="shared" si="9"/>
        <v/>
      </c>
      <c r="AA139" s="103" t="str">
        <f t="shared" si="9"/>
        <v/>
      </c>
      <c r="AB139" s="103" t="str">
        <f t="shared" si="9"/>
        <v/>
      </c>
      <c r="AC139" s="103" t="str">
        <f t="shared" si="9"/>
        <v/>
      </c>
    </row>
    <row r="140" spans="2:29" x14ac:dyDescent="0.2">
      <c r="B140" s="102" t="str">
        <f t="shared" si="6"/>
        <v/>
      </c>
      <c r="C140" s="102"/>
      <c r="D140" s="103" t="str">
        <f t="shared" si="12"/>
        <v/>
      </c>
      <c r="E140" s="103" t="str">
        <f t="shared" si="12"/>
        <v/>
      </c>
      <c r="F140" s="102" t="str">
        <f t="shared" si="12"/>
        <v/>
      </c>
      <c r="G140" s="103" t="str">
        <f t="shared" si="12"/>
        <v/>
      </c>
      <c r="H140" s="103" t="str">
        <f t="shared" si="12"/>
        <v/>
      </c>
      <c r="I140" s="103" t="str">
        <f t="shared" si="12"/>
        <v/>
      </c>
      <c r="J140" s="103" t="str">
        <f t="shared" si="11"/>
        <v/>
      </c>
      <c r="K140" s="103" t="str">
        <f t="shared" si="11"/>
        <v/>
      </c>
      <c r="L140" s="103" t="str">
        <f t="shared" si="11"/>
        <v/>
      </c>
      <c r="M140" s="103" t="str">
        <f t="shared" si="11"/>
        <v/>
      </c>
      <c r="N140" s="103" t="str">
        <f t="shared" si="11"/>
        <v/>
      </c>
      <c r="O140" s="103" t="str">
        <f t="shared" si="11"/>
        <v/>
      </c>
      <c r="P140" s="103" t="str">
        <f t="shared" si="11"/>
        <v/>
      </c>
      <c r="Q140" s="103" t="str">
        <f t="shared" si="11"/>
        <v/>
      </c>
      <c r="R140" s="103" t="str">
        <f t="shared" si="11"/>
        <v/>
      </c>
      <c r="S140" s="103" t="str">
        <f t="shared" si="11"/>
        <v/>
      </c>
      <c r="T140" s="103" t="str">
        <f t="shared" si="10"/>
        <v/>
      </c>
      <c r="U140" s="103" t="str">
        <f t="shared" si="10"/>
        <v/>
      </c>
      <c r="V140" s="103" t="str">
        <f t="shared" si="10"/>
        <v/>
      </c>
      <c r="W140" s="103" t="str">
        <f t="shared" si="10"/>
        <v/>
      </c>
      <c r="X140" s="103" t="str">
        <f t="shared" si="10"/>
        <v/>
      </c>
      <c r="Y140" s="103" t="str">
        <f t="shared" si="9"/>
        <v/>
      </c>
      <c r="Z140" s="103" t="str">
        <f t="shared" si="9"/>
        <v/>
      </c>
      <c r="AA140" s="103" t="str">
        <f t="shared" si="9"/>
        <v/>
      </c>
      <c r="AB140" s="103" t="str">
        <f t="shared" si="9"/>
        <v/>
      </c>
      <c r="AC140" s="103" t="str">
        <f t="shared" si="9"/>
        <v/>
      </c>
    </row>
  </sheetData>
  <mergeCells count="4">
    <mergeCell ref="I7:K7"/>
    <mergeCell ref="L7:N7"/>
    <mergeCell ref="I107:K107"/>
    <mergeCell ref="L107:N10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15"/>
  <sheetViews>
    <sheetView workbookViewId="0">
      <selection activeCell="O18" sqref="O18"/>
    </sheetView>
  </sheetViews>
  <sheetFormatPr defaultRowHeight="12.75" x14ac:dyDescent="0.2"/>
  <cols>
    <col min="1" max="1" width="4.42578125" style="119" customWidth="1"/>
    <col min="2" max="2" width="22.7109375" style="113" customWidth="1"/>
    <col min="3" max="3" width="9.140625" style="113"/>
    <col min="4" max="4" width="5.5703125" style="113" customWidth="1"/>
    <col min="5" max="7" width="5.7109375" style="113" customWidth="1"/>
    <col min="8" max="8" width="9.42578125" style="113" customWidth="1"/>
    <col min="9" max="9" width="9" style="113" customWidth="1"/>
    <col min="10" max="13" width="5.7109375" style="113" customWidth="1"/>
    <col min="14" max="14" width="11.140625" style="113" customWidth="1"/>
    <col min="15" max="16384" width="9.140625" style="113"/>
  </cols>
  <sheetData>
    <row r="9" spans="1:15" s="116" customFormat="1" x14ac:dyDescent="0.2">
      <c r="A9" s="282" t="s">
        <v>297</v>
      </c>
      <c r="B9" s="282" t="s">
        <v>298</v>
      </c>
      <c r="C9" s="282" t="s">
        <v>299</v>
      </c>
      <c r="D9" s="282" t="s">
        <v>300</v>
      </c>
      <c r="E9" s="283"/>
      <c r="F9" s="283"/>
      <c r="G9" s="283"/>
      <c r="H9" s="287" t="s">
        <v>228</v>
      </c>
      <c r="I9" s="288"/>
      <c r="J9" s="282" t="s">
        <v>301</v>
      </c>
      <c r="K9" s="283"/>
      <c r="L9" s="283"/>
      <c r="M9" s="283"/>
      <c r="N9" s="283"/>
    </row>
    <row r="10" spans="1:15" s="116" customFormat="1" ht="36.75" customHeight="1" x14ac:dyDescent="0.2">
      <c r="A10" s="283"/>
      <c r="B10" s="283"/>
      <c r="C10" s="283"/>
      <c r="D10" s="183" t="s">
        <v>302</v>
      </c>
      <c r="E10" s="183" t="s">
        <v>303</v>
      </c>
      <c r="F10" s="183" t="s">
        <v>304</v>
      </c>
      <c r="G10" s="183" t="s">
        <v>305</v>
      </c>
      <c r="H10" s="183" t="s">
        <v>306</v>
      </c>
      <c r="I10" s="114" t="s">
        <v>307</v>
      </c>
      <c r="J10" s="183" t="s">
        <v>302</v>
      </c>
      <c r="K10" s="183" t="s">
        <v>303</v>
      </c>
      <c r="L10" s="183" t="s">
        <v>304</v>
      </c>
      <c r="M10" s="183" t="s">
        <v>305</v>
      </c>
      <c r="N10" s="115" t="s">
        <v>228</v>
      </c>
    </row>
    <row r="11" spans="1:15" s="116" customFormat="1" ht="24.95" customHeight="1" x14ac:dyDescent="0.2">
      <c r="A11" s="184">
        <v>1</v>
      </c>
      <c r="B11" s="117" t="s">
        <v>308</v>
      </c>
      <c r="C11" s="114" t="s">
        <v>309</v>
      </c>
      <c r="D11" s="123">
        <f>SUMIF(Centralizator!$U$9:$U$26,"=DF",Centralizator!$T$9:$T$26)/28</f>
        <v>16.75</v>
      </c>
      <c r="E11" s="123">
        <f>SUMIF(Centralizator!$U$27:$U$44,"=DF",Centralizator!$T$27:$T$44)/28</f>
        <v>4.5</v>
      </c>
      <c r="F11" s="123">
        <f>SUMIF(Centralizator!$U$45:$U$62,"=DF",Centralizator!$T$45:$T$62)/28</f>
        <v>0</v>
      </c>
      <c r="G11" s="123">
        <f>SUMIF(Centralizator!$U$63:$U$80,"=DF",Centralizator!$T$63:$T$80)/28</f>
        <v>0</v>
      </c>
      <c r="H11" s="123">
        <f>SUM(D11:G11)</f>
        <v>21.25</v>
      </c>
      <c r="I11" s="118">
        <f>H11/SUM(H$11:H$14)*100</f>
        <v>19.953051643192488</v>
      </c>
      <c r="J11" s="123">
        <f>SUMIF(Centralizator!$U$9:$U$26,"=DF",Centralizator!$O$9:$O$26)</f>
        <v>35</v>
      </c>
      <c r="K11" s="123">
        <f>SUMIF(Centralizator!$U$27:$U$44,"=DF",Centralizator!$O$27:$O$44)</f>
        <v>10</v>
      </c>
      <c r="L11" s="123">
        <f>SUMIF(Centralizator!$U$45:$U$62,"=DF",Centralizator!$O$45:$O$62)</f>
        <v>0</v>
      </c>
      <c r="M11" s="123">
        <f>SUMIF(Centralizator!$U$63:$U$80,"=DF",Centralizator!$O$63:$O$80)</f>
        <v>0</v>
      </c>
      <c r="N11" s="123">
        <f>SUM(J11:M11)</f>
        <v>45</v>
      </c>
      <c r="O11" s="141"/>
    </row>
    <row r="12" spans="1:15" s="116" customFormat="1" ht="24.95" customHeight="1" x14ac:dyDescent="0.2">
      <c r="A12" s="184">
        <v>2</v>
      </c>
      <c r="B12" s="117" t="s">
        <v>310</v>
      </c>
      <c r="C12" s="114" t="s">
        <v>311</v>
      </c>
      <c r="D12" s="123">
        <f>SUMIF(Centralizator!$U$9:$U$26,"=DD",Centralizator!$T$9:$T$26)/28</f>
        <v>6.75</v>
      </c>
      <c r="E12" s="123">
        <f>SUMIF(Centralizator!$U$27:$U$44,"=DD",Centralizator!$T$27:$T$44)/28</f>
        <v>18</v>
      </c>
      <c r="F12" s="123">
        <f>SUMIF(Centralizator!$U$45:$U$62,"=DD",Centralizator!$T$45:$T$62)/28</f>
        <v>15</v>
      </c>
      <c r="G12" s="123">
        <f>SUMIF(Centralizator!$U$63:$U$80,"=DD",Centralizator!$T$63:$T$80)/28</f>
        <v>4.25</v>
      </c>
      <c r="H12" s="123">
        <f>SUM(D12:G12)</f>
        <v>44</v>
      </c>
      <c r="I12" s="118">
        <f>H12/SUM(H$11:H$14)*100</f>
        <v>41.314553990610328</v>
      </c>
      <c r="J12" s="123">
        <f>SUMIF(Centralizator!$U$9:$U$26,"=DD",Centralizator!$O$9:$O$26)</f>
        <v>15</v>
      </c>
      <c r="K12" s="123">
        <f>SUMIF(Centralizator!$U$27:$U$44,"=DD",Centralizator!$O$27:$O$44)</f>
        <v>39</v>
      </c>
      <c r="L12" s="123">
        <f>SUMIF(Centralizator!$U$45:$U$62,"=DD",Centralizator!$O$45:$O$62)</f>
        <v>38</v>
      </c>
      <c r="M12" s="123">
        <f>SUMIF(Centralizator!$U$63:$U$80,"=DD",Centralizator!$O$63:$O$80)</f>
        <v>9</v>
      </c>
      <c r="N12" s="123">
        <f>SUM(J12:M12)</f>
        <v>101</v>
      </c>
      <c r="O12" s="141"/>
    </row>
    <row r="13" spans="1:15" s="116" customFormat="1" ht="24.95" customHeight="1" x14ac:dyDescent="0.2">
      <c r="A13" s="184">
        <v>3</v>
      </c>
      <c r="B13" s="117" t="s">
        <v>312</v>
      </c>
      <c r="C13" s="114" t="s">
        <v>313</v>
      </c>
      <c r="D13" s="123">
        <f>SUMIF(Centralizator!$U$9:$U$26,"=Ds",Centralizator!$T$9:$T$26)/28</f>
        <v>0</v>
      </c>
      <c r="E13" s="123">
        <f>SUMIF(Centralizator!$U$27:$U$44,"=DS",Centralizator!$T$27:$T$44)/28</f>
        <v>1.5</v>
      </c>
      <c r="F13" s="123">
        <f>SUMIF(Centralizator!$U$45:$U$62,"=DS",Centralizator!$T$45:$T$62)/28</f>
        <v>10</v>
      </c>
      <c r="G13" s="123">
        <f>SUMIF(Centralizator!$U$63:$U$80,"=DS",Centralizator!$T$63:$T$80)/28</f>
        <v>21.25</v>
      </c>
      <c r="H13" s="123">
        <f>SUM(D13:G13)</f>
        <v>32.75</v>
      </c>
      <c r="I13" s="118">
        <f>H13/SUM(H$11:H$14)*100</f>
        <v>30.751173708920188</v>
      </c>
      <c r="J13" s="123">
        <f>SUMIF(Centralizator!$U$9:$U$26,"=DS",Centralizator!$O$9:$O$26)</f>
        <v>0</v>
      </c>
      <c r="K13" s="123">
        <f>SUMIF(Centralizator!$U$27:$U$44,"=DS",Centralizator!$O$27:$O$44)</f>
        <v>4</v>
      </c>
      <c r="L13" s="123">
        <f>SUMIF(Centralizator!$U$45:$U$62,"=DS",Centralizator!$O$45:$O$62)</f>
        <v>20</v>
      </c>
      <c r="M13" s="123">
        <f>SUMIF(Centralizator!$U$63:$U$80,"=DS",Centralizator!$O$63:$O$80)</f>
        <v>50</v>
      </c>
      <c r="N13" s="123">
        <f>SUM(J13:M13)</f>
        <v>74</v>
      </c>
      <c r="O13" s="141"/>
    </row>
    <row r="14" spans="1:15" s="116" customFormat="1" ht="24.95" customHeight="1" x14ac:dyDescent="0.2">
      <c r="A14" s="184">
        <v>4</v>
      </c>
      <c r="B14" s="117" t="s">
        <v>314</v>
      </c>
      <c r="C14" s="114" t="s">
        <v>315</v>
      </c>
      <c r="D14" s="123">
        <f>SUMIF(Centralizator!$U$9:$U$26,"=DC",Centralizator!$T$9:$T$26)/28</f>
        <v>4</v>
      </c>
      <c r="E14" s="123">
        <f>SUMIF(Centralizator!$U$27:$U$44,"=DC",Centralizator!$T$27:$T$44)/28</f>
        <v>3</v>
      </c>
      <c r="F14" s="123">
        <f>SUMIF(Centralizator!$U$45:$U$62,"=DC",Centralizator!$T$45:$T$62)/28</f>
        <v>1</v>
      </c>
      <c r="G14" s="123">
        <f>SUMIF(Centralizator!$U$63:$U$80,"=DC",Centralizator!$T$63:$T$80)/28</f>
        <v>0.5</v>
      </c>
      <c r="H14" s="123">
        <f>SUM(D14:G14)</f>
        <v>8.5</v>
      </c>
      <c r="I14" s="118">
        <f>H14/SUM(H$11:H$14)*100</f>
        <v>7.981220657276995</v>
      </c>
      <c r="J14" s="123">
        <f>SUMIF(Centralizator!$U$9:$U$26,"=DC",Centralizator!$O$9:$O$26)</f>
        <v>10</v>
      </c>
      <c r="K14" s="123">
        <f>SUMIF(Centralizator!$U$27:$U$44,"=DC",Centralizator!$O$27:$O$44)</f>
        <v>7</v>
      </c>
      <c r="L14" s="123">
        <f>SUMIF(Centralizator!$U$45:$U$62,"=DC",Centralizator!$O$45:$O$62)</f>
        <v>2</v>
      </c>
      <c r="M14" s="123">
        <f>SUMIF(Centralizator!$U$63:$U$80,"=DC",Centralizator!$O$63:$O$80)</f>
        <v>1</v>
      </c>
      <c r="N14" s="123">
        <f>SUM(J14:M14)</f>
        <v>20</v>
      </c>
      <c r="O14" s="141"/>
    </row>
    <row r="15" spans="1:15" s="116" customFormat="1" ht="20.25" customHeight="1" x14ac:dyDescent="0.2">
      <c r="A15" s="284" t="s">
        <v>228</v>
      </c>
      <c r="B15" s="285"/>
      <c r="C15" s="286"/>
      <c r="D15" s="115">
        <f t="shared" ref="D15:N15" si="0">SUM(D11:D14)</f>
        <v>27.5</v>
      </c>
      <c r="E15" s="115">
        <f t="shared" si="0"/>
        <v>27</v>
      </c>
      <c r="F15" s="115">
        <f t="shared" si="0"/>
        <v>26</v>
      </c>
      <c r="G15" s="115">
        <f t="shared" si="0"/>
        <v>26</v>
      </c>
      <c r="H15" s="115">
        <f t="shared" si="0"/>
        <v>106.5</v>
      </c>
      <c r="I15" s="115">
        <f t="shared" si="0"/>
        <v>100</v>
      </c>
      <c r="J15" s="115">
        <f t="shared" si="0"/>
        <v>60</v>
      </c>
      <c r="K15" s="115">
        <f t="shared" si="0"/>
        <v>60</v>
      </c>
      <c r="L15" s="115">
        <f t="shared" si="0"/>
        <v>60</v>
      </c>
      <c r="M15" s="115">
        <f t="shared" si="0"/>
        <v>60</v>
      </c>
      <c r="N15" s="115">
        <f t="shared" si="0"/>
        <v>240</v>
      </c>
    </row>
  </sheetData>
  <mergeCells count="7">
    <mergeCell ref="J9:N9"/>
    <mergeCell ref="A15:C15"/>
    <mergeCell ref="A9:A10"/>
    <mergeCell ref="B9:B10"/>
    <mergeCell ref="C9:C10"/>
    <mergeCell ref="D9:G9"/>
    <mergeCell ref="H9:I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14"/>
  <sheetViews>
    <sheetView workbookViewId="0">
      <selection activeCell="H18" sqref="H18"/>
    </sheetView>
  </sheetViews>
  <sheetFormatPr defaultRowHeight="12.75" x14ac:dyDescent="0.2"/>
  <cols>
    <col min="1" max="1" width="4.42578125" style="119" customWidth="1"/>
    <col min="2" max="2" width="22.7109375" style="113" customWidth="1"/>
    <col min="3" max="3" width="5.5703125" style="113" customWidth="1"/>
    <col min="4" max="6" width="5.7109375" style="113" customWidth="1"/>
    <col min="7" max="7" width="9.42578125" style="113" customWidth="1"/>
    <col min="8" max="8" width="9" style="113" customWidth="1"/>
    <col min="9" max="12" width="5.7109375" style="113" customWidth="1"/>
    <col min="13" max="13" width="11.140625" style="113" customWidth="1"/>
  </cols>
  <sheetData>
    <row r="9" spans="1:14" ht="24.95" customHeight="1" x14ac:dyDescent="0.2">
      <c r="A9" s="282" t="s">
        <v>297</v>
      </c>
      <c r="B9" s="282" t="s">
        <v>298</v>
      </c>
      <c r="C9" s="292" t="s">
        <v>300</v>
      </c>
      <c r="D9" s="290"/>
      <c r="E9" s="290"/>
      <c r="F9" s="290"/>
      <c r="G9" s="289" t="s">
        <v>228</v>
      </c>
      <c r="H9" s="289"/>
      <c r="I9" s="293" t="s">
        <v>301</v>
      </c>
      <c r="J9" s="294"/>
      <c r="K9" s="294"/>
      <c r="L9" s="295"/>
      <c r="M9" s="289" t="s">
        <v>228</v>
      </c>
      <c r="N9" s="289"/>
    </row>
    <row r="10" spans="1:14" ht="24.95" customHeight="1" x14ac:dyDescent="0.2">
      <c r="A10" s="290"/>
      <c r="B10" s="291"/>
      <c r="C10" s="183" t="s">
        <v>302</v>
      </c>
      <c r="D10" s="183" t="s">
        <v>303</v>
      </c>
      <c r="E10" s="183" t="s">
        <v>304</v>
      </c>
      <c r="F10" s="183" t="s">
        <v>305</v>
      </c>
      <c r="G10" s="115" t="s">
        <v>306</v>
      </c>
      <c r="H10" s="130" t="s">
        <v>307</v>
      </c>
      <c r="I10" s="183" t="s">
        <v>302</v>
      </c>
      <c r="J10" s="183" t="s">
        <v>303</v>
      </c>
      <c r="K10" s="183" t="s">
        <v>304</v>
      </c>
      <c r="L10" s="183" t="s">
        <v>305</v>
      </c>
      <c r="M10" s="115" t="s">
        <v>223</v>
      </c>
      <c r="N10" s="131" t="s">
        <v>307</v>
      </c>
    </row>
    <row r="11" spans="1:14" ht="24.95" customHeight="1" x14ac:dyDescent="0.2">
      <c r="A11" s="184">
        <v>1</v>
      </c>
      <c r="B11" s="117" t="s">
        <v>316</v>
      </c>
      <c r="C11" s="123">
        <f>SUMIF(Centralizator!$AB$9:$AB$26,"=Oblig.",Centralizator!$T$9:$T$26)/28</f>
        <v>27.5</v>
      </c>
      <c r="D11" s="123">
        <f>SUMIF(Centralizator!$AB$27:$AB$44,"=Oblig.",Centralizator!$T$27:$T$44)/28</f>
        <v>27</v>
      </c>
      <c r="E11" s="123">
        <f>SUMIF(Centralizator!$AB$45:$AB$62,"=Oblig.",Centralizator!$T$45:$T$62)/28</f>
        <v>14.5</v>
      </c>
      <c r="F11" s="123">
        <f>SUMIF(Centralizator!$AB$63:$AB$80,"=Oblig.",Centralizator!$T$63:$T$80)/28</f>
        <v>7</v>
      </c>
      <c r="G11" s="115">
        <f>SUM(C11:F11)</f>
        <v>76</v>
      </c>
      <c r="H11" s="118">
        <f>G11/G$13*100</f>
        <v>71.36150234741784</v>
      </c>
      <c r="I11" s="123">
        <f>SUMIF(Centralizator!$AB$9:$AB$26,"=Oblig.",Centralizator!$O$9:$O$26)</f>
        <v>60</v>
      </c>
      <c r="J11" s="123">
        <f>SUMIF(Centralizator!$AB$27:$AB$44,"=Oblig.",Centralizator!$O$27:$O$44)</f>
        <v>60</v>
      </c>
      <c r="K11" s="123">
        <f>SUMIF(Centralizator!$AB$45:$AB$62,"=Oblig.",Centralizator!$O$45:$O$62)</f>
        <v>38</v>
      </c>
      <c r="L11" s="123">
        <f>SUMIF(Centralizator!$AB$63:$AB$80,"=Oblig.",Centralizator!$O$63:$O$80)</f>
        <v>16</v>
      </c>
      <c r="M11" s="115">
        <f>SUM(I11:L11)</f>
        <v>174</v>
      </c>
      <c r="N11" s="118">
        <f>M11/M$13*100</f>
        <v>72.5</v>
      </c>
    </row>
    <row r="12" spans="1:14" ht="24.95" customHeight="1" x14ac:dyDescent="0.2">
      <c r="A12" s="184">
        <v>2</v>
      </c>
      <c r="B12" s="117" t="s">
        <v>317</v>
      </c>
      <c r="C12" s="123">
        <f>SUMIF(Centralizator!$AB$9:$AB$24,"=Opt.",Centralizator!$T$9:$T$24)/28</f>
        <v>0</v>
      </c>
      <c r="D12" s="123">
        <f>SUMIF(Centralizator!$AB$27:$AB$44,"=Opt.",Centralizator!$T$27:$T$44)/28</f>
        <v>0</v>
      </c>
      <c r="E12" s="123">
        <f>SUMIF(Centralizator!$AB$45:$AB$62,"=Opt.",Centralizator!$T$45:$T$62)/28</f>
        <v>11.5</v>
      </c>
      <c r="F12" s="123">
        <f>SUMIF(Centralizator!$AB$63:$AB$80,"=Opt.",Centralizator!$T$63:$T$80)/28</f>
        <v>19</v>
      </c>
      <c r="G12" s="115">
        <f>SUM(C12:F12)</f>
        <v>30.5</v>
      </c>
      <c r="H12" s="118">
        <f>G12/G$13*100</f>
        <v>28.638497652582164</v>
      </c>
      <c r="I12" s="123">
        <f>SUMIF(Centralizator!$AB$9:$AB$26,"=Opt.",Centralizator!$O$9:$O$26)</f>
        <v>0</v>
      </c>
      <c r="J12" s="123">
        <f>SUMIF(Centralizator!$AB$27:$AB$44,"=Opt.",Centralizator!$O$27:$O$44)</f>
        <v>0</v>
      </c>
      <c r="K12" s="123">
        <f>SUMIF(Centralizator!$AB$45:$AB$62,"=Opt.",Centralizator!$O$45:$O$62)</f>
        <v>22</v>
      </c>
      <c r="L12" s="123">
        <f>SUMIF(Centralizator!$AB$63:$AB$80,"=Opt.",Centralizator!$O$63:$O$80)</f>
        <v>44</v>
      </c>
      <c r="M12" s="115">
        <f>SUM(I12:L12)</f>
        <v>66</v>
      </c>
      <c r="N12" s="118">
        <f>M12/M$13*100</f>
        <v>27.500000000000004</v>
      </c>
    </row>
    <row r="13" spans="1:14" ht="24.95" customHeight="1" x14ac:dyDescent="0.2">
      <c r="A13" s="124"/>
      <c r="B13" s="125" t="s">
        <v>228</v>
      </c>
      <c r="C13" s="127">
        <f t="shared" ref="C13:M13" si="0">C11+C12</f>
        <v>27.5</v>
      </c>
      <c r="D13" s="127">
        <f t="shared" si="0"/>
        <v>27</v>
      </c>
      <c r="E13" s="127">
        <f t="shared" si="0"/>
        <v>26</v>
      </c>
      <c r="F13" s="127">
        <f t="shared" si="0"/>
        <v>26</v>
      </c>
      <c r="G13" s="126">
        <f t="shared" si="0"/>
        <v>106.5</v>
      </c>
      <c r="H13" s="126">
        <f t="shared" si="0"/>
        <v>100</v>
      </c>
      <c r="I13" s="127">
        <f>I11+I12</f>
        <v>60</v>
      </c>
      <c r="J13" s="127">
        <f>J11+J12</f>
        <v>60</v>
      </c>
      <c r="K13" s="127">
        <f>K11+K12</f>
        <v>60</v>
      </c>
      <c r="L13" s="127">
        <f>L11+L12</f>
        <v>60</v>
      </c>
      <c r="M13" s="126">
        <f t="shared" si="0"/>
        <v>240</v>
      </c>
      <c r="N13" s="126">
        <f>N11+N12</f>
        <v>100</v>
      </c>
    </row>
    <row r="14" spans="1:14" s="108" customFormat="1" ht="24.95" customHeight="1" x14ac:dyDescent="0.2">
      <c r="A14" s="124">
        <v>3</v>
      </c>
      <c r="B14" s="125" t="s">
        <v>318</v>
      </c>
      <c r="C14" s="127">
        <f>SUMIF(Centralizator!$AB$81:$AB$86,"=Facult.",Centralizator!$T$81:$T$86)/28</f>
        <v>5</v>
      </c>
      <c r="D14" s="127">
        <f>SUMIF(Centralizator!$AB$87:$AB$92,"=Facult.",Centralizator!$T$87:$T$92)/28</f>
        <v>5</v>
      </c>
      <c r="E14" s="127">
        <f>SUMIF(Centralizator!$AB$93:$AB$98,"=Facult.",Centralizator!$T$93:$T$98)/28</f>
        <v>3</v>
      </c>
      <c r="F14" s="127">
        <f>SUMIF(Centralizator!$AB$99:$AB$104,"=Facult.",Centralizator!$T$99:$T$104)/28</f>
        <v>1</v>
      </c>
      <c r="G14" s="126">
        <f>SUM(C14:F14)</f>
        <v>14</v>
      </c>
      <c r="H14" s="128">
        <f>G14/(G11+G12+G14)*100</f>
        <v>11.618257261410788</v>
      </c>
      <c r="I14" s="127">
        <f>SUMIF(Centralizator!$AB$81:$AB$86,"=Facult.",Centralizator!$O$81:$O$86)</f>
        <v>12</v>
      </c>
      <c r="J14" s="127">
        <f>SUMIF(Centralizator!$AB$87:$AB$92,"=Facult.",Centralizator!$O$87:$O$92)</f>
        <v>12</v>
      </c>
      <c r="K14" s="127">
        <f>SUMIF(Centralizator!$AB$93:$AB$98,"=Facult.",Centralizator!$O$93:$O$98)</f>
        <v>12</v>
      </c>
      <c r="L14" s="127">
        <f>SUMIF(Centralizator!$AB$99:$AB$104,"=Facult.",Centralizator!$O$99:$O$104)</f>
        <v>2</v>
      </c>
      <c r="M14" s="126">
        <f>SUM(I14:L14)</f>
        <v>38</v>
      </c>
      <c r="N14" s="128">
        <f>M14/(M11+M12+M14)*100</f>
        <v>13.669064748201439</v>
      </c>
    </row>
  </sheetData>
  <mergeCells count="6">
    <mergeCell ref="M9:N9"/>
    <mergeCell ref="A9:A10"/>
    <mergeCell ref="B9:B10"/>
    <mergeCell ref="C9:F9"/>
    <mergeCell ref="G9:H9"/>
    <mergeCell ref="I9:L9"/>
  </mergeCells>
  <pageMargins left="0.7" right="0.7" top="0.75" bottom="0.75" header="0.3" footer="0.3"/>
  <pageSetup paperSize="9" orientation="portrait" r:id="rId1"/>
  <ignoredErrors>
    <ignoredError sqref="G13 M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8"/>
  <sheetViews>
    <sheetView topLeftCell="A4" workbookViewId="0">
      <selection activeCell="B12" sqref="B12"/>
    </sheetView>
  </sheetViews>
  <sheetFormatPr defaultRowHeight="12.75" x14ac:dyDescent="0.2"/>
  <cols>
    <col min="1" max="1" width="25.5703125" style="138" customWidth="1"/>
    <col min="2" max="6" width="13.7109375" customWidth="1"/>
  </cols>
  <sheetData>
    <row r="9" spans="1:6" s="134" customFormat="1" ht="24.95" customHeight="1" x14ac:dyDescent="0.2">
      <c r="A9" s="296"/>
      <c r="B9" s="184" t="s">
        <v>319</v>
      </c>
      <c r="C9" s="184" t="s">
        <v>320</v>
      </c>
      <c r="D9" s="184" t="s">
        <v>321</v>
      </c>
      <c r="E9" s="184" t="s">
        <v>322</v>
      </c>
      <c r="F9" s="184" t="s">
        <v>323</v>
      </c>
    </row>
    <row r="10" spans="1:6" s="134" customFormat="1" ht="24.95" customHeight="1" x14ac:dyDescent="0.2">
      <c r="A10" s="296"/>
      <c r="B10" s="297" t="s">
        <v>324</v>
      </c>
      <c r="C10" s="298"/>
      <c r="D10" s="298"/>
      <c r="E10" s="298"/>
      <c r="F10" s="298"/>
    </row>
    <row r="11" spans="1:6" s="134" customFormat="1" ht="24.95" customHeight="1" x14ac:dyDescent="0.2">
      <c r="A11" s="136" t="s">
        <v>325</v>
      </c>
      <c r="B11" s="186">
        <f>SUMIF(Centralizator!$N$9:$N$26,"=E",Centralizator!$A$9:$A$26)/1</f>
        <v>8</v>
      </c>
      <c r="C11" s="186">
        <f>SUMIF(Centralizator!$N$27:$N$44,"=E",Centralizator!$A$27:$A$44)/2</f>
        <v>8</v>
      </c>
      <c r="D11" s="186">
        <f>SUMIF(Centralizator!$N$45:$N$62,"=E",Centralizator!$A$45:$A$62)/3</f>
        <v>8</v>
      </c>
      <c r="E11" s="186">
        <f>SUMIF(Centralizator!$N$63:$N$80,"=E",Centralizator!$A$63:$A$80)/4</f>
        <v>9</v>
      </c>
      <c r="F11" s="135">
        <f>SUM(B11:E11)</f>
        <v>33</v>
      </c>
    </row>
    <row r="12" spans="1:6" s="134" customFormat="1" ht="24.95" customHeight="1" x14ac:dyDescent="0.2">
      <c r="A12" s="136" t="s">
        <v>326</v>
      </c>
      <c r="B12" s="186">
        <f>SUMIF(Centralizator!$N$9:$N$26,"=D",Centralizator!$A$9:$A$26)/1</f>
        <v>8</v>
      </c>
      <c r="C12" s="186">
        <f>SUMIF(Centralizator!$N$27:$N$44,"=D",Centralizator!$A$27:$A$44)/2</f>
        <v>8</v>
      </c>
      <c r="D12" s="186">
        <f>SUMIF(Centralizator!$N$45:$N$62,"=D",Centralizator!$A$45:$A$62)/3</f>
        <v>6</v>
      </c>
      <c r="E12" s="186">
        <f>SUMIF(Centralizator!$N$63:$N$80,"=D",Centralizator!$A$63:$A$80)/4</f>
        <v>4</v>
      </c>
      <c r="F12" s="135">
        <f>SUM(B12:E12)</f>
        <v>26</v>
      </c>
    </row>
    <row r="13" spans="1:6" s="134" customFormat="1" ht="24.95" customHeight="1" x14ac:dyDescent="0.2">
      <c r="A13" s="136" t="s">
        <v>327</v>
      </c>
      <c r="B13" s="186">
        <f>SUMIF(Centralizator!$N$9:$N$26,"=C",Centralizator!$A$9:$A$26)/1</f>
        <v>0</v>
      </c>
      <c r="C13" s="186">
        <f>SUMIF(Centralizator!$N$27:$N$44,"=C",Centralizator!$A$27:$A$44)/2</f>
        <v>1</v>
      </c>
      <c r="D13" s="186">
        <f>SUMIF(Centralizator!$N$45:$N$62,"=C",Centralizator!$A$45:$A$62)/3</f>
        <v>2</v>
      </c>
      <c r="E13" s="186">
        <f>SUMIF(Centralizator!$N$63:$N$80,"=C",Centralizator!$A$63:$A$80)/4</f>
        <v>0</v>
      </c>
      <c r="F13" s="135">
        <f>SUM(B13:E13)</f>
        <v>3</v>
      </c>
    </row>
    <row r="14" spans="1:6" s="134" customFormat="1" ht="24.95" customHeight="1" x14ac:dyDescent="0.2">
      <c r="A14" s="137" t="s">
        <v>328</v>
      </c>
      <c r="B14" s="135">
        <f>B11+B12+B13</f>
        <v>16</v>
      </c>
      <c r="C14" s="135">
        <f>C11+C12+C13</f>
        <v>17</v>
      </c>
      <c r="D14" s="135">
        <f>D11+D12+D13</f>
        <v>16</v>
      </c>
      <c r="E14" s="135">
        <f>E11+E12+E13</f>
        <v>13</v>
      </c>
      <c r="F14" s="135">
        <f>F11+F12+F13</f>
        <v>62</v>
      </c>
    </row>
    <row r="15" spans="1:6" s="134" customFormat="1" ht="24.95" customHeight="1" x14ac:dyDescent="0.2">
      <c r="A15" s="185"/>
      <c r="B15" s="297" t="s">
        <v>329</v>
      </c>
      <c r="C15" s="298"/>
      <c r="D15" s="298"/>
      <c r="E15" s="298"/>
      <c r="F15" s="298"/>
    </row>
    <row r="16" spans="1:6" s="134" customFormat="1" ht="24.95" customHeight="1" x14ac:dyDescent="0.2">
      <c r="A16" s="136" t="s">
        <v>325</v>
      </c>
      <c r="B16" s="186">
        <f>SUMIF(Centralizator!$N$81:$N$86,"=E",Centralizator!$A$81:$A$86)/1</f>
        <v>2</v>
      </c>
      <c r="C16" s="186">
        <f>SUMIF(Centralizator!$N$87:$N$92,"=E",Centralizator!$A$87:$A$92)/2</f>
        <v>3</v>
      </c>
      <c r="D16" s="186">
        <f>SUMIF(Centralizator!$N$93:$N$98,"=E",Centralizator!$A$93:$A$98)/3</f>
        <v>2</v>
      </c>
      <c r="E16" s="186">
        <f>SUMIF(Centralizator!$N$99:$N$104,"=E",Centralizator!$A$99:$A$104)/4</f>
        <v>0</v>
      </c>
      <c r="F16" s="135">
        <f>SUM(B16:E16)</f>
        <v>7</v>
      </c>
    </row>
    <row r="17" spans="1:6" s="134" customFormat="1" ht="24.95" customHeight="1" x14ac:dyDescent="0.2">
      <c r="A17" s="136" t="s">
        <v>327</v>
      </c>
      <c r="B17" s="186">
        <f>SUMIF(Centralizator!$N$81:$N$86,"=C",Centralizator!$A$81:$A$86)/1</f>
        <v>1</v>
      </c>
      <c r="C17" s="186">
        <f>SUMIF(Centralizator!$N$87:$N$92,"=C",Centralizator!$A$87:$A$92)/2</f>
        <v>1</v>
      </c>
      <c r="D17" s="186">
        <f>SUMIF(Centralizator!$N$93:$N$98,"=C",Centralizator!$A$93:$A$98)/3</f>
        <v>3</v>
      </c>
      <c r="E17" s="186">
        <f>SUMIF(Centralizator!$N$99:$N$104,"=C",Centralizator!$A$99:$A$104)/4</f>
        <v>1</v>
      </c>
      <c r="F17" s="135">
        <f>SUM(B17:E17)</f>
        <v>6</v>
      </c>
    </row>
    <row r="18" spans="1:6" s="134" customFormat="1" ht="24.95" customHeight="1" x14ac:dyDescent="0.2">
      <c r="A18" s="136" t="s">
        <v>330</v>
      </c>
      <c r="B18" s="135">
        <f>B16+B17</f>
        <v>3</v>
      </c>
      <c r="C18" s="135">
        <f>C16+C17</f>
        <v>4</v>
      </c>
      <c r="D18" s="135">
        <f>D16+D17</f>
        <v>5</v>
      </c>
      <c r="E18" s="135">
        <f>E16+E17</f>
        <v>1</v>
      </c>
      <c r="F18" s="135">
        <f>F16+F17</f>
        <v>13</v>
      </c>
    </row>
  </sheetData>
  <mergeCells count="3">
    <mergeCell ref="A9:A10"/>
    <mergeCell ref="B10:F10"/>
    <mergeCell ref="B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Anii_I-IV_TCM</vt:lpstr>
      <vt:lpstr>Centralizator</vt:lpstr>
      <vt:lpstr>Lista_DF</vt:lpstr>
      <vt:lpstr>Lista_DD+Pr</vt:lpstr>
      <vt:lpstr>Lista_DS</vt:lpstr>
      <vt:lpstr>Lista_DC</vt:lpstr>
      <vt:lpstr>Tab1</vt:lpstr>
      <vt:lpstr>Tab2</vt:lpstr>
      <vt:lpstr>Tab3</vt:lpstr>
      <vt:lpstr>Tab4</vt:lpstr>
      <vt:lpstr>'Anii_I-IV_TCM'!Print_Area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AT</cp:lastModifiedBy>
  <cp:revision/>
  <dcterms:created xsi:type="dcterms:W3CDTF">2005-09-25T13:40:53Z</dcterms:created>
  <dcterms:modified xsi:type="dcterms:W3CDTF">2016-09-14T09:55:02Z</dcterms:modified>
</cp:coreProperties>
</file>