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Anii_III-IV" sheetId="1" r:id="rId1"/>
  </sheets>
  <definedNames>
    <definedName name="_xlnm.Print_Area" localSheetId="0">'Anii_III-IV'!$A$1:$AS$143</definedName>
  </definedNames>
  <calcPr fullCalcOnLoad="1"/>
</workbook>
</file>

<file path=xl/sharedStrings.xml><?xml version="1.0" encoding="utf-8"?>
<sst xmlns="http://schemas.openxmlformats.org/spreadsheetml/2006/main" count="378" uniqueCount="179">
  <si>
    <t xml:space="preserve">ore: </t>
  </si>
  <si>
    <t xml:space="preserve">credite: </t>
  </si>
  <si>
    <t>din care:</t>
  </si>
  <si>
    <t>(c, s, l, p)</t>
  </si>
  <si>
    <t>E</t>
  </si>
  <si>
    <t>FE</t>
  </si>
  <si>
    <t>nc</t>
  </si>
  <si>
    <t>c</t>
  </si>
  <si>
    <t>s</t>
  </si>
  <si>
    <t>l</t>
  </si>
  <si>
    <t>p</t>
  </si>
  <si>
    <t>CF</t>
  </si>
  <si>
    <t>VPI</t>
  </si>
  <si>
    <t>Exemplu</t>
  </si>
  <si>
    <t>DF</t>
  </si>
  <si>
    <t>Legenda</t>
  </si>
  <si>
    <t>Analiza matematica</t>
  </si>
  <si>
    <t xml:space="preserve">evaluări: </t>
  </si>
  <si>
    <t>VPI:</t>
  </si>
  <si>
    <t>Nume disciplina</t>
  </si>
  <si>
    <t>Cod</t>
  </si>
  <si>
    <t>(*) - discipline optionale activate in anul universitar 2014 / 2015</t>
  </si>
  <si>
    <t>RECTOR,</t>
  </si>
  <si>
    <r>
      <rPr>
        <b/>
        <sz val="12"/>
        <color indexed="62"/>
        <rFont val="Arial"/>
        <family val="2"/>
      </rPr>
      <t>CF</t>
    </r>
    <r>
      <rPr>
        <sz val="12"/>
        <color indexed="62"/>
        <rFont val="Symbol"/>
        <family val="1"/>
      </rPr>
      <t>Î</t>
    </r>
    <r>
      <rPr>
        <sz val="12"/>
        <color indexed="62"/>
        <rFont val="Arial"/>
        <family val="2"/>
      </rPr>
      <t>{DC, DD, DF, DS}</t>
    </r>
  </si>
  <si>
    <r>
      <rPr>
        <b/>
        <sz val="12"/>
        <color indexed="62"/>
        <rFont val="Arial"/>
        <family val="2"/>
      </rPr>
      <t>DC</t>
    </r>
    <r>
      <rPr>
        <sz val="12"/>
        <color indexed="62"/>
        <rFont val="Arial"/>
        <family val="2"/>
      </rPr>
      <t xml:space="preserve"> - disciplina complementara</t>
    </r>
  </si>
  <si>
    <r>
      <rPr>
        <b/>
        <sz val="12"/>
        <color indexed="62"/>
        <rFont val="Arial"/>
        <family val="2"/>
      </rPr>
      <t>DD</t>
    </r>
    <r>
      <rPr>
        <sz val="12"/>
        <color indexed="62"/>
        <rFont val="Arial"/>
        <family val="2"/>
      </rPr>
      <t xml:space="preserve"> - disciplina in domeniu</t>
    </r>
  </si>
  <si>
    <r>
      <rPr>
        <b/>
        <sz val="12"/>
        <color indexed="62"/>
        <rFont val="Arial"/>
        <family val="2"/>
      </rPr>
      <t>DF</t>
    </r>
    <r>
      <rPr>
        <sz val="12"/>
        <color indexed="62"/>
        <rFont val="Arial"/>
        <family val="2"/>
      </rPr>
      <t xml:space="preserve"> - disciplina fundamentala</t>
    </r>
  </si>
  <si>
    <r>
      <rPr>
        <b/>
        <sz val="12"/>
        <color indexed="62"/>
        <rFont val="Arial"/>
        <family val="2"/>
      </rPr>
      <t>DS</t>
    </r>
    <r>
      <rPr>
        <sz val="12"/>
        <color indexed="62"/>
        <rFont val="Arial"/>
        <family val="2"/>
      </rPr>
      <t xml:space="preserve"> - disciplina de specialitate</t>
    </r>
  </si>
  <si>
    <t>SEMESTRUL 5</t>
  </si>
  <si>
    <t>SEMESTRUL 6</t>
  </si>
  <si>
    <t>SEMESTRUL 7</t>
  </si>
  <si>
    <t>SEMESTRUL 8</t>
  </si>
  <si>
    <t>Prof.univ.dr.ing.Viorel-Aurel ŞERBAN</t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</si>
  <si>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=nr.ore seminar</t>
    </r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</si>
  <si>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=nr.ore laborator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</si>
  <si>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=nr.ore proiect</t>
    </r>
  </si>
  <si>
    <r>
      <rPr>
        <b/>
        <sz val="11"/>
        <color indexed="62"/>
        <rFont val="Arial"/>
        <family val="2"/>
      </rPr>
      <t>CF=</t>
    </r>
    <r>
      <rPr>
        <sz val="11"/>
        <color indexed="62"/>
        <rFont val="Arial"/>
        <family val="2"/>
      </rPr>
      <t>categorie formativa careia ii apartine disciplina</t>
    </r>
  </si>
  <si>
    <r>
      <rPr>
        <b/>
        <sz val="11"/>
        <color indexed="62"/>
        <rFont val="Arial"/>
        <family val="2"/>
      </rPr>
      <t>Cod</t>
    </r>
    <r>
      <rPr>
        <sz val="11"/>
        <color indexed="62"/>
        <rFont val="Arial"/>
        <family val="2"/>
      </rPr>
      <t xml:space="preserve"> = cod disciplina</t>
    </r>
  </si>
  <si>
    <r>
      <rPr>
        <b/>
        <sz val="11"/>
        <color indexed="62"/>
        <rFont val="Arial"/>
        <family val="2"/>
      </rPr>
      <t xml:space="preserve">nc </t>
    </r>
    <r>
      <rPr>
        <sz val="11"/>
        <color indexed="62"/>
        <rFont val="Arial"/>
        <family val="2"/>
      </rPr>
      <t>= nr.credite transferabile</t>
    </r>
  </si>
  <si>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= forma de evaluare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</si>
  <si>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</si>
  <si>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=examen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</si>
  <si>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=evaluare distribuita</t>
    </r>
  </si>
  <si>
    <r>
      <rPr>
        <b/>
        <sz val="11"/>
        <color indexed="62"/>
        <rFont val="Arial"/>
        <family val="2"/>
      </rPr>
      <t>VPI</t>
    </r>
    <r>
      <rPr>
        <sz val="11"/>
        <color indexed="62"/>
        <rFont val="Arial"/>
        <family val="2"/>
      </rPr>
      <t xml:space="preserve"> = volum de ore necesar pregatirii individuale</t>
    </r>
  </si>
  <si>
    <r>
      <rPr>
        <b/>
        <sz val="11"/>
        <color indexed="62"/>
        <rFont val="Arial"/>
        <family val="2"/>
      </rPr>
      <t>P - E</t>
    </r>
    <r>
      <rPr>
        <sz val="11"/>
        <color indexed="62"/>
        <rFont val="Arial"/>
        <family val="2"/>
      </rPr>
      <t xml:space="preserve"> - proiect autonom cu examinare ca si in cazul   disciplinelor cu examen</t>
    </r>
  </si>
  <si>
    <r>
      <rPr>
        <b/>
        <sz val="11"/>
        <color indexed="62"/>
        <rFont val="Arial"/>
        <family val="2"/>
      </rPr>
      <t>P - D</t>
    </r>
    <r>
      <rPr>
        <sz val="11"/>
        <color indexed="62"/>
        <rFont val="Arial"/>
        <family val="2"/>
      </rPr>
      <t xml:space="preserve"> - proiect autonom cu examinare ca si in cazul disciplinelor cu evaluare distribuita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</si>
  <si>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=nr.ore curs/semestru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</si>
  <si>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 xml:space="preserve">=colocviu </t>
    </r>
  </si>
  <si>
    <t>DECAN,</t>
  </si>
  <si>
    <t>CodRSI.</t>
  </si>
  <si>
    <t>Cod DFI.</t>
  </si>
  <si>
    <t>CodDII.</t>
  </si>
  <si>
    <t>CodDL.</t>
  </si>
  <si>
    <t>CodS</t>
  </si>
  <si>
    <t>total/ sem.</t>
  </si>
  <si>
    <t>total/ săpt.</t>
  </si>
  <si>
    <t>DC</t>
  </si>
  <si>
    <t>D</t>
  </si>
  <si>
    <t>5E, 1D</t>
  </si>
  <si>
    <t>* cu durata de 7 săptămâni x 26 ore din care stagiu de practică 2 săptămâni x 26 ore;  **constă din: a. verificarea cunoştinţelor fundamentale şi de specialitate; b. susţinerea lucrării de licenţă/diplomă.</t>
  </si>
  <si>
    <t>ciclul</t>
  </si>
  <si>
    <t>c1c2c3</t>
  </si>
  <si>
    <t>a1a2</t>
  </si>
  <si>
    <t>L</t>
  </si>
  <si>
    <t>DD</t>
  </si>
  <si>
    <t>DS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</si>
  <si>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</si>
  <si>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</si>
  <si>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</si>
  <si>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</si>
  <si>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</si>
  <si>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</si>
  <si>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</si>
  <si>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</si>
  <si>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</si>
  <si>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</si>
  <si>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</si>
  <si>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</si>
  <si>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</si>
  <si>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</si>
  <si>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</si>
  <si>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</si>
  <si>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</si>
  <si>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</si>
  <si>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</si>
  <si>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</si>
  <si>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</si>
  <si>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</si>
  <si>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Management</t>
  </si>
  <si>
    <t>C</t>
  </si>
  <si>
    <t>Marketing</t>
  </si>
  <si>
    <t>4E,3D,1C</t>
  </si>
  <si>
    <t>f</t>
  </si>
  <si>
    <t>CURRICULA</t>
  </si>
  <si>
    <t>Academic year 2015 - 2016</t>
  </si>
  <si>
    <t>Medical electronics</t>
  </si>
  <si>
    <t>Computer aided design</t>
  </si>
  <si>
    <t>5E,3D,1C</t>
  </si>
  <si>
    <t>Acoustics and hearing prostehensis</t>
  </si>
  <si>
    <t>Biomechanics</t>
  </si>
  <si>
    <t xml:space="preserve"> Independent optional course 1</t>
  </si>
  <si>
    <t>Medical optics and optical equipments</t>
  </si>
  <si>
    <t>Independent optional course 2</t>
  </si>
  <si>
    <t xml:space="preserve"> Independent optional course 3</t>
  </si>
  <si>
    <t xml:space="preserve"> Independent optional course 4 </t>
  </si>
  <si>
    <t xml:space="preserve"> Independent optional course 5                                         </t>
  </si>
  <si>
    <t xml:space="preserve"> Independent optional course 6</t>
  </si>
  <si>
    <t xml:space="preserve"> Independent optional course 7                            </t>
  </si>
  <si>
    <t xml:space="preserve"> Independent optional course 8</t>
  </si>
  <si>
    <t xml:space="preserve"> Independent optional course 9</t>
  </si>
  <si>
    <t xml:space="preserve"> Independent optional course 10</t>
  </si>
  <si>
    <t xml:space="preserve"> Independent optional course 11</t>
  </si>
  <si>
    <t>Packed optional course 1</t>
  </si>
  <si>
    <t>Packed optional course 2</t>
  </si>
  <si>
    <t>Packed optional course 3</t>
  </si>
  <si>
    <t>Packed optional course 4</t>
  </si>
  <si>
    <t>Comunication</t>
  </si>
  <si>
    <t>Development of diploma thesis</t>
  </si>
  <si>
    <t>Diploma exam</t>
  </si>
  <si>
    <t xml:space="preserve"> Independent optional course 1                                 1. Composite Materials for Medical Applications</t>
  </si>
  <si>
    <t xml:space="preserve"> Independent optional course  2                                1. Sensors and sensorial systems</t>
  </si>
  <si>
    <t xml:space="preserve"> Independent optional course  3                                 1. Medical informatics</t>
  </si>
  <si>
    <t xml:space="preserve"> Independent optional course  3                                 2. Informatics systems for diagnosis</t>
  </si>
  <si>
    <t xml:space="preserve"> Independent optional course  4                                 2. Data acquisition systems, interfaces and virtual instrumentation</t>
  </si>
  <si>
    <t xml:space="preserve"> Independent optional course  6
2.Orthopedic and Dental Implantology</t>
  </si>
  <si>
    <t xml:space="preserve"> Independent optional course 7
1.  Numerical analysis of biomechanical structures </t>
  </si>
  <si>
    <t xml:space="preserve"> Independent optional course  7
2. Finite Element Method</t>
  </si>
  <si>
    <t xml:space="preserve"> Independent optional course 8
3. Operator unit</t>
  </si>
  <si>
    <t xml:space="preserve"> Independent optional course 6
1. Medical Robotics</t>
  </si>
  <si>
    <t xml:space="preserve">Packed optional course 2 (P2)  
2. Quality’s management for medical laboratory </t>
  </si>
  <si>
    <t xml:space="preserve"> Independent optional course 5
2.  Laboratory testing device</t>
  </si>
  <si>
    <r>
      <t>Packed optional course 3 (P1)      
3. Statistics and experimental data processing</t>
    </r>
    <r>
      <rPr>
        <sz val="14"/>
        <color indexed="56"/>
        <rFont val="Arial"/>
        <family val="2"/>
      </rPr>
      <t xml:space="preserve">                                                   </t>
    </r>
  </si>
  <si>
    <t>Packed optional course 3 (P2)  
3. Applied statistics in medical engineering</t>
  </si>
  <si>
    <t xml:space="preserve">Packed optional course 4 (P1)      
4. Medical device ergonomy                </t>
  </si>
  <si>
    <t xml:space="preserve">                                        CATIA </t>
  </si>
  <si>
    <t>Tissue Engineering</t>
  </si>
  <si>
    <t>Volunteering</t>
  </si>
  <si>
    <t>Surgical implantation techniques</t>
  </si>
  <si>
    <t xml:space="preserve">APPLIED ENGINEERING SCIENCES </t>
  </si>
  <si>
    <t>MEDICAL ENGINEERING</t>
  </si>
  <si>
    <r>
      <t>Fundamental Domain of Hierarchy (</t>
    </r>
    <r>
      <rPr>
        <b/>
        <sz val="12"/>
        <color indexed="18"/>
        <rFont val="Arial"/>
        <family val="2"/>
      </rPr>
      <t>DFI</t>
    </r>
    <r>
      <rPr>
        <sz val="12"/>
        <color indexed="18"/>
        <rFont val="Arial"/>
        <family val="2"/>
      </rPr>
      <t>): ENGINEETING SCIENCES</t>
    </r>
  </si>
  <si>
    <r>
      <t>Domain of Hierarchy (</t>
    </r>
    <r>
      <rPr>
        <b/>
        <sz val="12"/>
        <color indexed="18"/>
        <rFont val="Arial"/>
        <family val="2"/>
      </rPr>
      <t>DII</t>
    </r>
    <r>
      <rPr>
        <sz val="12"/>
        <color indexed="18"/>
        <rFont val="Arial"/>
        <family val="2"/>
      </rPr>
      <t>): INDUSTRIAL ENGINEERING</t>
    </r>
  </si>
  <si>
    <r>
      <t xml:space="preserve">Specialization </t>
    </r>
    <r>
      <rPr>
        <b/>
        <sz val="12"/>
        <color indexed="30"/>
        <rFont val="Arial"/>
        <family val="2"/>
      </rPr>
      <t>(S):</t>
    </r>
    <r>
      <rPr>
        <sz val="12"/>
        <color indexed="30"/>
        <rFont val="Arial"/>
        <family val="2"/>
      </rPr>
      <t xml:space="preserve"> </t>
    </r>
  </si>
  <si>
    <r>
      <t>Bachelor Domain (</t>
    </r>
    <r>
      <rPr>
        <b/>
        <sz val="12"/>
        <color indexed="18"/>
        <rFont val="Arial"/>
        <family val="2"/>
      </rPr>
      <t>DL</t>
    </r>
    <r>
      <rPr>
        <sz val="12"/>
        <color indexed="18"/>
        <rFont val="Arial"/>
        <family val="2"/>
      </rPr>
      <t xml:space="preserve">): </t>
    </r>
  </si>
  <si>
    <r>
      <t>Branch of Sciences (</t>
    </r>
    <r>
      <rPr>
        <b/>
        <sz val="12"/>
        <color indexed="18"/>
        <rFont val="Arial"/>
        <family val="2"/>
      </rPr>
      <t>RSI</t>
    </r>
    <r>
      <rPr>
        <sz val="12"/>
        <color indexed="18"/>
        <rFont val="Arial"/>
        <family val="2"/>
      </rPr>
      <t>): MEC.ENG., MECATRONICS, IND.ENG. and MANAGEMENT</t>
    </r>
  </si>
  <si>
    <t>Politehnica University Timişoara</t>
  </si>
  <si>
    <t>MECHANICS Faculty</t>
  </si>
  <si>
    <t>Independent optional courses</t>
  </si>
  <si>
    <t>ELECTIVE COURSES</t>
  </si>
  <si>
    <t>Independent optional course 9
1.  Orthesis and Prosthesis</t>
  </si>
  <si>
    <t>Independent optional course 11
2.Software engineering in medical informatics</t>
  </si>
  <si>
    <t>Fundamentals of micromechanics</t>
  </si>
  <si>
    <t>Manufacturing of medical devices</t>
  </si>
  <si>
    <t>Modelling biological systems</t>
  </si>
  <si>
    <t xml:space="preserve"> Independent optional course 1                2.Sinterized  Materials for Medical Applications</t>
  </si>
  <si>
    <t xml:space="preserve"> Independent optional course  2                                 2. Biosignals aquisition and processing</t>
  </si>
  <si>
    <t xml:space="preserve"> Independent optional course  4                                 1.  Images acquisition and processing </t>
  </si>
  <si>
    <t xml:space="preserve"> Independent optional course 5
1.Equipments  and Apparatus for medical investigation  (*)</t>
  </si>
  <si>
    <t xml:space="preserve">  Independent optional course 8
1. Equipments and Apparatus for therapy</t>
  </si>
  <si>
    <t xml:space="preserve"> Independent optional course 8
2.  Medical instruments</t>
  </si>
  <si>
    <t>Independent optional course 9
2. Rehabilitation engineering</t>
  </si>
  <si>
    <t>Independent optional course 10
1. Medical imaging systems</t>
  </si>
  <si>
    <t>Independent optional course 10
2. Biometric investigations tehniques</t>
  </si>
  <si>
    <t>Independent optional course 11
1.  Database and expert  systems . Application in medicine.</t>
  </si>
  <si>
    <t>Packed optional course 1 (P1)  
1. Reliability of medical devices</t>
  </si>
  <si>
    <r>
      <t xml:space="preserve">Packed optional course 2 (P1)   
2.  Quality assurance for medical devices </t>
    </r>
    <r>
      <rPr>
        <sz val="14"/>
        <color indexed="56"/>
        <rFont val="Arial"/>
        <family val="2"/>
      </rPr>
      <t xml:space="preserve">                                  </t>
    </r>
  </si>
  <si>
    <t>Packed optional course 1 (P2)  
1. Medical department logistic</t>
  </si>
  <si>
    <t>Independent optional course 10
3. Advanced techniques in medicine</t>
  </si>
  <si>
    <t>Packed optional course  (P2)  
4. Terotechnology of medical device</t>
  </si>
  <si>
    <t>SEMESTER  5</t>
  </si>
  <si>
    <t>SEMESTER 6</t>
  </si>
  <si>
    <t>SEMESTER 7</t>
  </si>
  <si>
    <t>SEMESTER 8</t>
  </si>
  <si>
    <t>SEMESTER 5</t>
  </si>
  <si>
    <t>YEAR  III</t>
  </si>
  <si>
    <t>YEAR IV</t>
  </si>
  <si>
    <t>YEAR III</t>
  </si>
  <si>
    <t>DEAN,</t>
  </si>
  <si>
    <t>Professional Practical Training 100 ore/sem.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</si>
</sst>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Esc.&quot;;\-#,##0\ &quot;Esc.&quot;"/>
    <numFmt numFmtId="181" formatCode="#,##0\ &quot;Esc.&quot;;[Red]\-#,##0\ &quot;Esc.&quot;"/>
    <numFmt numFmtId="182" formatCode="#,##0.00\ &quot;Esc.&quot;;\-#,##0.00\ &quot;Esc.&quot;"/>
    <numFmt numFmtId="183" formatCode="#,##0.00\ &quot;Esc.&quot;;[Red]\-#,##0.00\ &quot;Esc.&quot;"/>
    <numFmt numFmtId="184" formatCode="_-* #,##0\ &quot;Esc.&quot;_-;\-* #,##0\ &quot;Esc.&quot;_-;_-* &quot;-&quot;\ &quot;Esc.&quot;_-;_-@_-"/>
    <numFmt numFmtId="185" formatCode="_-* #,##0\ _E_s_c_._-;\-* #,##0\ _E_s_c_._-;_-* &quot;-&quot;\ _E_s_c_._-;_-@_-"/>
    <numFmt numFmtId="186" formatCode="_-* #,##0.00\ &quot;Esc.&quot;_-;\-* #,##0.00\ &quot;Esc.&quot;_-;_-* &quot;-&quot;??\ &quot;Esc.&quot;_-;_-@_-"/>
    <numFmt numFmtId="187" formatCode="_-* #,##0.00\ _E_s_c_._-;\-* #,##0.00\ _E_s_c_._-;_-* &quot;-&quot;??\ _E_s_c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8]d\ mmmm\ yyyy"/>
    <numFmt numFmtId="194" formatCode="#,##0.0"/>
  </numFmts>
  <fonts count="92">
    <font>
      <sz val="10"/>
      <name val="Arial"/>
      <family val="0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56"/>
      <name val="Arial"/>
      <family val="2"/>
    </font>
    <font>
      <sz val="12"/>
      <color indexed="62"/>
      <name val="Symbol"/>
      <family val="1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2"/>
      <name val="Verdana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</font>
    <font>
      <sz val="11"/>
      <color indexed="18"/>
      <name val="Microsoft Sans Serif"/>
      <family val="2"/>
    </font>
    <font>
      <sz val="10"/>
      <color indexed="62"/>
      <name val="Arial"/>
      <family val="2"/>
    </font>
    <font>
      <sz val="10"/>
      <color indexed="62"/>
      <name val="Microsoft Sans Serif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4"/>
      <color indexed="18"/>
      <name val="Arial"/>
      <family val="2"/>
    </font>
    <font>
      <b/>
      <sz val="14"/>
      <color indexed="62"/>
      <name val="Arial"/>
      <family val="2"/>
    </font>
    <font>
      <sz val="14"/>
      <name val="Verdana"/>
      <family val="2"/>
    </font>
    <font>
      <sz val="14"/>
      <color indexed="56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10"/>
      <name val="Verdana"/>
      <family val="2"/>
    </font>
    <font>
      <sz val="12"/>
      <color indexed="10"/>
      <name val="Verdana"/>
      <family val="2"/>
    </font>
    <font>
      <sz val="12"/>
      <color indexed="10"/>
      <name val="Arial"/>
      <family val="2"/>
    </font>
    <font>
      <b/>
      <sz val="14"/>
      <color indexed="56"/>
      <name val="Arial"/>
      <family val="2"/>
    </font>
    <font>
      <strike/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99"/>
      <name val="Arial"/>
      <family val="2"/>
    </font>
    <font>
      <sz val="11"/>
      <color rgb="FF333399"/>
      <name val="Arial"/>
      <family val="2"/>
    </font>
    <font>
      <sz val="11"/>
      <color rgb="FF003366"/>
      <name val="Arial"/>
      <family val="2"/>
    </font>
    <font>
      <b/>
      <sz val="12"/>
      <color rgb="FF000080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4"/>
      <color rgb="FF002060"/>
      <name val="Arial"/>
      <family val="2"/>
    </font>
    <font>
      <sz val="14"/>
      <color rgb="FFFF0000"/>
      <name val="Verdana"/>
      <family val="2"/>
    </font>
    <font>
      <sz val="12"/>
      <color rgb="FFFF0000"/>
      <name val="Verdana"/>
      <family val="2"/>
    </font>
    <font>
      <sz val="12"/>
      <color rgb="FFFF0000"/>
      <name val="Arial"/>
      <family val="2"/>
    </font>
    <font>
      <strike/>
      <sz val="14"/>
      <color rgb="FF002060"/>
      <name val="Arial"/>
      <family val="2"/>
    </font>
    <font>
      <sz val="14"/>
      <color rgb="FF000080"/>
      <name val="Arial"/>
      <family val="2"/>
    </font>
    <font>
      <b/>
      <sz val="14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>
        <color theme="3" tint="-0.24993999302387238"/>
      </top>
      <bottom style="double"/>
    </border>
    <border>
      <left style="medium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-0.24993999302387238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medium">
        <color theme="3" tint="-0.24993999302387238"/>
      </right>
      <top style="double"/>
      <bottom style="double"/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>
        <color indexed="63"/>
      </top>
      <bottom style="medium">
        <color theme="3" tint="-0.24993999302387238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theme="3" tint="-0.24993999302387238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>
        <color theme="3" tint="-0.24993999302387238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0" fontId="8" fillId="0" borderId="15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quotePrefix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 quotePrefix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5" xfId="0" applyFont="1" applyFill="1" applyBorder="1" applyAlignment="1" quotePrefix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78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8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 quotePrefix="1">
      <alignment vertical="center" wrapText="1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81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78" fillId="0" borderId="22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31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0" fontId="15" fillId="0" borderId="34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3" fontId="22" fillId="0" borderId="36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22" fillId="0" borderId="36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/>
    </xf>
    <xf numFmtId="0" fontId="22" fillId="0" borderId="3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/>
    </xf>
    <xf numFmtId="0" fontId="5" fillId="0" borderId="40" xfId="0" applyFont="1" applyBorder="1" applyAlignment="1">
      <alignment/>
    </xf>
    <xf numFmtId="0" fontId="82" fillId="0" borderId="38" xfId="0" applyFont="1" applyFill="1" applyBorder="1" applyAlignment="1">
      <alignment horizontal="center" vertical="center" wrapText="1"/>
    </xf>
    <xf numFmtId="0" fontId="82" fillId="0" borderId="29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82" fillId="0" borderId="30" xfId="0" applyFont="1" applyFill="1" applyBorder="1" applyAlignment="1">
      <alignment horizontal="center" vertical="center" wrapText="1"/>
    </xf>
    <xf numFmtId="0" fontId="83" fillId="0" borderId="38" xfId="0" applyFont="1" applyFill="1" applyBorder="1" applyAlignment="1">
      <alignment horizontal="center" vertical="center" wrapText="1"/>
    </xf>
    <xf numFmtId="0" fontId="83" fillId="0" borderId="29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center" vertical="center" wrapText="1"/>
    </xf>
    <xf numFmtId="0" fontId="84" fillId="0" borderId="30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82" fillId="0" borderId="25" xfId="0" applyFont="1" applyFill="1" applyBorder="1" applyAlignment="1">
      <alignment horizontal="center" vertical="center" wrapText="1"/>
    </xf>
    <xf numFmtId="0" fontId="83" fillId="0" borderId="24" xfId="0" applyFont="1" applyFill="1" applyBorder="1" applyAlignment="1">
      <alignment horizontal="center" vertical="center" wrapText="1"/>
    </xf>
    <xf numFmtId="0" fontId="83" fillId="0" borderId="25" xfId="0" applyFont="1" applyFill="1" applyBorder="1" applyAlignment="1">
      <alignment horizontal="center" vertical="center" wrapText="1"/>
    </xf>
    <xf numFmtId="0" fontId="85" fillId="0" borderId="24" xfId="0" applyFont="1" applyFill="1" applyBorder="1" applyAlignment="1">
      <alignment horizontal="center" vertical="center" wrapText="1"/>
    </xf>
    <xf numFmtId="0" fontId="85" fillId="0" borderId="38" xfId="0" applyFont="1" applyFill="1" applyBorder="1" applyAlignment="1">
      <alignment horizontal="center" vertical="center" wrapText="1"/>
    </xf>
    <xf numFmtId="0" fontId="85" fillId="0" borderId="29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85" fillId="0" borderId="30" xfId="0" applyFont="1" applyFill="1" applyBorder="1" applyAlignment="1">
      <alignment horizontal="center" vertical="center" wrapText="1"/>
    </xf>
    <xf numFmtId="0" fontId="85" fillId="0" borderId="25" xfId="0" applyFont="1" applyFill="1" applyBorder="1" applyAlignment="1">
      <alignment horizontal="center" vertical="center" wrapText="1"/>
    </xf>
    <xf numFmtId="0" fontId="85" fillId="0" borderId="24" xfId="0" applyFont="1" applyFill="1" applyBorder="1" applyAlignment="1">
      <alignment horizontal="center" vertical="center" wrapText="1"/>
    </xf>
    <xf numFmtId="0" fontId="85" fillId="0" borderId="38" xfId="0" applyFont="1" applyFill="1" applyBorder="1" applyAlignment="1">
      <alignment horizontal="center" vertical="center" wrapText="1"/>
    </xf>
    <xf numFmtId="0" fontId="85" fillId="0" borderId="29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85" fillId="0" borderId="30" xfId="0" applyFont="1" applyFill="1" applyBorder="1" applyAlignment="1">
      <alignment horizontal="center" vertical="center" wrapText="1"/>
    </xf>
    <xf numFmtId="0" fontId="85" fillId="0" borderId="25" xfId="0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38" xfId="0" applyFont="1" applyFill="1" applyBorder="1" applyAlignment="1">
      <alignment horizontal="center" vertical="center" wrapText="1"/>
    </xf>
    <xf numFmtId="0" fontId="85" fillId="0" borderId="36" xfId="0" applyFont="1" applyBorder="1" applyAlignment="1">
      <alignment horizontal="center" vertical="center" wrapText="1"/>
    </xf>
    <xf numFmtId="0" fontId="22" fillId="33" borderId="36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/>
    </xf>
    <xf numFmtId="0" fontId="86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86" fillId="0" borderId="0" xfId="0" applyFont="1" applyAlignment="1">
      <alignment/>
    </xf>
    <xf numFmtId="0" fontId="86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82" fillId="0" borderId="0" xfId="0" applyFont="1" applyAlignment="1">
      <alignment/>
    </xf>
    <xf numFmtId="0" fontId="8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Fill="1" applyAlignment="1">
      <alignment/>
    </xf>
    <xf numFmtId="49" fontId="22" fillId="0" borderId="42" xfId="0" applyNumberFormat="1" applyFont="1" applyFill="1" applyBorder="1" applyAlignment="1">
      <alignment horizontal="center" vertical="center" wrapText="1"/>
    </xf>
    <xf numFmtId="49" fontId="22" fillId="0" borderId="43" xfId="0" applyNumberFormat="1" applyFont="1" applyFill="1" applyBorder="1" applyAlignment="1">
      <alignment horizontal="center" vertical="center" wrapText="1"/>
    </xf>
    <xf numFmtId="49" fontId="22" fillId="0" borderId="44" xfId="0" applyNumberFormat="1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85" fillId="0" borderId="45" xfId="0" applyFont="1" applyFill="1" applyBorder="1" applyAlignment="1">
      <alignment horizontal="center" vertical="center" wrapText="1"/>
    </xf>
    <xf numFmtId="0" fontId="89" fillId="0" borderId="40" xfId="0" applyFont="1" applyFill="1" applyBorder="1" applyAlignment="1">
      <alignment horizontal="center" vertical="center" wrapText="1"/>
    </xf>
    <xf numFmtId="0" fontId="89" fillId="0" borderId="46" xfId="0" applyFont="1" applyFill="1" applyBorder="1" applyAlignment="1">
      <alignment horizontal="center" vertical="center" wrapText="1"/>
    </xf>
    <xf numFmtId="0" fontId="89" fillId="0" borderId="47" xfId="0" applyFont="1" applyFill="1" applyBorder="1" applyAlignment="1">
      <alignment horizontal="center" vertical="center" wrapText="1"/>
    </xf>
    <xf numFmtId="0" fontId="89" fillId="0" borderId="33" xfId="0" applyFont="1" applyFill="1" applyBorder="1" applyAlignment="1">
      <alignment horizontal="center" vertical="center" wrapText="1"/>
    </xf>
    <xf numFmtId="0" fontId="89" fillId="0" borderId="48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85" fillId="0" borderId="24" xfId="0" applyFont="1" applyFill="1" applyBorder="1" applyAlignment="1">
      <alignment horizontal="center" vertical="center" wrapText="1"/>
    </xf>
    <xf numFmtId="0" fontId="85" fillId="0" borderId="32" xfId="0" applyFont="1" applyFill="1" applyBorder="1" applyAlignment="1">
      <alignment horizontal="center" vertical="center" wrapText="1"/>
    </xf>
    <xf numFmtId="0" fontId="85" fillId="0" borderId="25" xfId="0" applyFont="1" applyFill="1" applyBorder="1" applyAlignment="1">
      <alignment horizontal="center" vertical="center" wrapText="1"/>
    </xf>
    <xf numFmtId="0" fontId="85" fillId="0" borderId="45" xfId="0" applyFont="1" applyFill="1" applyBorder="1" applyAlignment="1">
      <alignment horizontal="center" vertical="center" wrapText="1"/>
    </xf>
    <xf numFmtId="0" fontId="85" fillId="0" borderId="40" xfId="0" applyFont="1" applyFill="1" applyBorder="1" applyAlignment="1">
      <alignment horizontal="center" vertical="center" wrapText="1"/>
    </xf>
    <xf numFmtId="0" fontId="85" fillId="0" borderId="46" xfId="0" applyFont="1" applyFill="1" applyBorder="1" applyAlignment="1">
      <alignment horizontal="center" vertical="center" wrapText="1"/>
    </xf>
    <xf numFmtId="0" fontId="85" fillId="0" borderId="47" xfId="0" applyFont="1" applyFill="1" applyBorder="1" applyAlignment="1">
      <alignment horizontal="center" vertical="center" wrapText="1"/>
    </xf>
    <xf numFmtId="0" fontId="85" fillId="0" borderId="33" xfId="0" applyFont="1" applyFill="1" applyBorder="1" applyAlignment="1">
      <alignment horizontal="center" vertical="center" wrapText="1"/>
    </xf>
    <xf numFmtId="0" fontId="85" fillId="0" borderId="4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left"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78" fillId="0" borderId="18" xfId="0" applyFont="1" applyFill="1" applyBorder="1" applyAlignment="1">
      <alignment horizontal="center" vertical="center"/>
    </xf>
    <xf numFmtId="0" fontId="78" fillId="0" borderId="51" xfId="0" applyFont="1" applyFill="1" applyBorder="1" applyAlignment="1">
      <alignment horizontal="center" vertical="center"/>
    </xf>
    <xf numFmtId="0" fontId="78" fillId="0" borderId="5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center" vertical="center"/>
    </xf>
    <xf numFmtId="0" fontId="90" fillId="0" borderId="45" xfId="0" applyFont="1" applyFill="1" applyBorder="1" applyAlignment="1">
      <alignment horizontal="center" vertical="center" wrapText="1"/>
    </xf>
    <xf numFmtId="0" fontId="90" fillId="0" borderId="40" xfId="0" applyFont="1" applyFill="1" applyBorder="1" applyAlignment="1">
      <alignment horizontal="center" vertical="center" wrapText="1"/>
    </xf>
    <xf numFmtId="0" fontId="90" fillId="0" borderId="46" xfId="0" applyFont="1" applyFill="1" applyBorder="1" applyAlignment="1">
      <alignment horizontal="center" vertical="center" wrapText="1"/>
    </xf>
    <xf numFmtId="0" fontId="90" fillId="0" borderId="47" xfId="0" applyFont="1" applyFill="1" applyBorder="1" applyAlignment="1">
      <alignment horizontal="center" vertical="center" wrapText="1"/>
    </xf>
    <xf numFmtId="0" fontId="90" fillId="0" borderId="33" xfId="0" applyFont="1" applyFill="1" applyBorder="1" applyAlignment="1">
      <alignment horizontal="center" vertical="center" wrapText="1"/>
    </xf>
    <xf numFmtId="0" fontId="90" fillId="0" borderId="4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17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83" fillId="0" borderId="40" xfId="0" applyFont="1" applyFill="1" applyBorder="1" applyAlignment="1">
      <alignment horizontal="center" vertical="center" wrapText="1"/>
    </xf>
    <xf numFmtId="0" fontId="83" fillId="0" borderId="46" xfId="0" applyFont="1" applyFill="1" applyBorder="1" applyAlignment="1">
      <alignment horizontal="center" vertical="center" wrapText="1"/>
    </xf>
    <xf numFmtId="0" fontId="83" fillId="0" borderId="33" xfId="0" applyFont="1" applyFill="1" applyBorder="1" applyAlignment="1">
      <alignment horizontal="center" vertical="center" wrapText="1"/>
    </xf>
    <xf numFmtId="0" fontId="83" fillId="0" borderId="48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49" fontId="22" fillId="0" borderId="42" xfId="0" applyNumberFormat="1" applyFont="1" applyFill="1" applyBorder="1" applyAlignment="1">
      <alignment horizontal="center" vertical="top" wrapText="1"/>
    </xf>
    <xf numFmtId="49" fontId="22" fillId="0" borderId="44" xfId="0" applyNumberFormat="1" applyFont="1" applyFill="1" applyBorder="1" applyAlignment="1">
      <alignment horizontal="center" vertical="top"/>
    </xf>
    <xf numFmtId="0" fontId="15" fillId="0" borderId="32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91" fillId="0" borderId="51" xfId="0" applyFont="1" applyFill="1" applyBorder="1" applyAlignment="1">
      <alignment horizontal="center" vertical="center"/>
    </xf>
    <xf numFmtId="0" fontId="91" fillId="0" borderId="54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85" fillId="0" borderId="37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53" xfId="0" applyFont="1" applyFill="1" applyBorder="1" applyAlignment="1">
      <alignment horizontal="center" vertical="center" wrapText="1"/>
    </xf>
    <xf numFmtId="0" fontId="85" fillId="0" borderId="40" xfId="0" applyFont="1" applyFill="1" applyBorder="1" applyAlignment="1">
      <alignment horizontal="center" vertical="center" wrapText="1"/>
    </xf>
    <xf numFmtId="0" fontId="85" fillId="0" borderId="46" xfId="0" applyFont="1" applyFill="1" applyBorder="1" applyAlignment="1">
      <alignment horizontal="center" vertical="center" wrapText="1"/>
    </xf>
    <xf numFmtId="0" fontId="85" fillId="0" borderId="33" xfId="0" applyFont="1" applyFill="1" applyBorder="1" applyAlignment="1">
      <alignment horizontal="center" vertical="center" wrapText="1"/>
    </xf>
    <xf numFmtId="0" fontId="85" fillId="0" borderId="48" xfId="0" applyFont="1" applyFill="1" applyBorder="1" applyAlignment="1">
      <alignment horizontal="center" vertical="center" wrapText="1"/>
    </xf>
    <xf numFmtId="0" fontId="91" fillId="0" borderId="18" xfId="0" applyFont="1" applyFill="1" applyBorder="1" applyAlignment="1">
      <alignment horizontal="center" vertical="center"/>
    </xf>
    <xf numFmtId="0" fontId="91" fillId="0" borderId="51" xfId="0" applyFont="1" applyFill="1" applyBorder="1" applyAlignment="1">
      <alignment horizontal="center" vertical="center"/>
    </xf>
    <xf numFmtId="0" fontId="91" fillId="0" borderId="54" xfId="0" applyFont="1" applyFill="1" applyBorder="1" applyAlignment="1">
      <alignment horizontal="center" vertical="center"/>
    </xf>
    <xf numFmtId="0" fontId="85" fillId="0" borderId="24" xfId="0" applyFont="1" applyFill="1" applyBorder="1" applyAlignment="1">
      <alignment horizontal="center" vertical="center" wrapText="1"/>
    </xf>
    <xf numFmtId="0" fontId="85" fillId="0" borderId="32" xfId="0" applyFont="1" applyFill="1" applyBorder="1" applyAlignment="1">
      <alignment horizontal="center" vertical="center" wrapText="1"/>
    </xf>
    <xf numFmtId="0" fontId="85" fillId="0" borderId="25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85" fillId="0" borderId="47" xfId="0" applyFont="1" applyFill="1" applyBorder="1" applyAlignment="1">
      <alignment horizontal="center" vertical="center" wrapText="1"/>
    </xf>
    <xf numFmtId="0" fontId="89" fillId="0" borderId="40" xfId="0" applyFont="1" applyFill="1" applyBorder="1" applyAlignment="1">
      <alignment horizontal="center" vertical="center" wrapText="1"/>
    </xf>
    <xf numFmtId="0" fontId="89" fillId="0" borderId="46" xfId="0" applyFont="1" applyFill="1" applyBorder="1" applyAlignment="1">
      <alignment horizontal="center" vertical="center" wrapText="1"/>
    </xf>
    <xf numFmtId="0" fontId="89" fillId="0" borderId="47" xfId="0" applyFont="1" applyFill="1" applyBorder="1" applyAlignment="1">
      <alignment horizontal="center" vertical="center" wrapText="1"/>
    </xf>
    <xf numFmtId="0" fontId="89" fillId="0" borderId="33" xfId="0" applyFont="1" applyFill="1" applyBorder="1" applyAlignment="1">
      <alignment horizontal="center" vertical="center" wrapText="1"/>
    </xf>
    <xf numFmtId="0" fontId="89" fillId="0" borderId="48" xfId="0" applyFont="1" applyFill="1" applyBorder="1" applyAlignment="1">
      <alignment horizontal="center" vertical="center" wrapText="1"/>
    </xf>
    <xf numFmtId="0" fontId="82" fillId="0" borderId="40" xfId="0" applyFont="1" applyFill="1" applyBorder="1" applyAlignment="1">
      <alignment horizontal="center" vertical="center" wrapText="1"/>
    </xf>
    <xf numFmtId="0" fontId="82" fillId="0" borderId="46" xfId="0" applyFont="1" applyFill="1" applyBorder="1" applyAlignment="1">
      <alignment horizontal="center" vertical="center" wrapText="1"/>
    </xf>
    <xf numFmtId="0" fontId="82" fillId="0" borderId="33" xfId="0" applyFont="1" applyFill="1" applyBorder="1" applyAlignment="1">
      <alignment horizontal="center" vertical="center" wrapText="1"/>
    </xf>
    <xf numFmtId="0" fontId="82" fillId="0" borderId="48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82" fillId="0" borderId="32" xfId="0" applyFont="1" applyFill="1" applyBorder="1" applyAlignment="1">
      <alignment horizontal="center" vertical="center" wrapText="1"/>
    </xf>
    <xf numFmtId="0" fontId="82" fillId="0" borderId="25" xfId="0" applyFont="1" applyFill="1" applyBorder="1" applyAlignment="1">
      <alignment horizontal="center" vertical="center" wrapText="1"/>
    </xf>
    <xf numFmtId="1" fontId="15" fillId="0" borderId="31" xfId="0" applyNumberFormat="1" applyFont="1" applyFill="1" applyBorder="1" applyAlignment="1">
      <alignment horizontal="center" vertical="center"/>
    </xf>
    <xf numFmtId="1" fontId="15" fillId="0" borderId="35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 wrapText="1"/>
    </xf>
    <xf numFmtId="0" fontId="85" fillId="0" borderId="53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left" vertical="center" wrapText="1"/>
    </xf>
    <xf numFmtId="0" fontId="22" fillId="0" borderId="40" xfId="0" applyFont="1" applyFill="1" applyBorder="1" applyAlignment="1">
      <alignment horizontal="left" vertical="center" wrapText="1"/>
    </xf>
    <xf numFmtId="0" fontId="22" fillId="0" borderId="46" xfId="0" applyFont="1" applyFill="1" applyBorder="1" applyAlignment="1">
      <alignment horizontal="left" vertical="center" wrapText="1"/>
    </xf>
    <xf numFmtId="0" fontId="22" fillId="0" borderId="47" xfId="0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horizontal="left" vertical="center" wrapText="1"/>
    </xf>
    <xf numFmtId="0" fontId="22" fillId="0" borderId="48" xfId="0" applyFont="1" applyFill="1" applyBorder="1" applyAlignment="1">
      <alignment horizontal="left" vertical="center" wrapText="1"/>
    </xf>
    <xf numFmtId="0" fontId="91" fillId="0" borderId="0" xfId="0" applyFont="1" applyFill="1" applyAlignment="1">
      <alignment horizontal="center" vertical="center"/>
    </xf>
    <xf numFmtId="0" fontId="12" fillId="34" borderId="41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5" fillId="34" borderId="41" xfId="0" applyFont="1" applyFill="1" applyBorder="1" applyAlignment="1">
      <alignment horizontal="center" vertical="center"/>
    </xf>
    <xf numFmtId="0" fontId="12" fillId="34" borderId="41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81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104775</xdr:colOff>
      <xdr:row>0</xdr:row>
      <xdr:rowOff>0</xdr:rowOff>
    </xdr:from>
    <xdr:to>
      <xdr:col>43</xdr:col>
      <xdr:colOff>314325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25525" y="0"/>
          <a:ext cx="2857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09"/>
  <sheetViews>
    <sheetView tabSelected="1" view="pageBreakPreview" zoomScale="70" zoomScaleSheetLayoutView="70" workbookViewId="0" topLeftCell="A22">
      <selection activeCell="Z50" sqref="Z50"/>
    </sheetView>
  </sheetViews>
  <sheetFormatPr defaultColWidth="9.140625" defaultRowHeight="12.75"/>
  <cols>
    <col min="1" max="1" width="7.28125" style="0" customWidth="1"/>
    <col min="2" max="4" width="6.7109375" style="0" customWidth="1"/>
    <col min="5" max="5" width="4.28125" style="0" customWidth="1"/>
    <col min="6" max="6" width="5.8515625" style="0" customWidth="1"/>
    <col min="7" max="7" width="4.8515625" style="0" customWidth="1"/>
    <col min="8" max="8" width="5.421875" style="0" customWidth="1"/>
    <col min="9" max="10" width="5.28125" style="0" customWidth="1"/>
    <col min="11" max="11" width="5.00390625" style="0" customWidth="1"/>
    <col min="12" max="14" width="5.7109375" style="0" customWidth="1"/>
    <col min="15" max="15" width="10.8515625" style="0" customWidth="1"/>
    <col min="16" max="16" width="4.28125" style="0" customWidth="1"/>
    <col min="17" max="17" width="5.7109375" style="0" customWidth="1"/>
    <col min="18" max="21" width="4.28125" style="0" customWidth="1"/>
    <col min="22" max="22" width="5.140625" style="0" customWidth="1"/>
    <col min="23" max="23" width="6.28125" style="0" customWidth="1"/>
    <col min="24" max="25" width="5.7109375" style="0" customWidth="1"/>
    <col min="26" max="26" width="10.8515625" style="0" customWidth="1"/>
    <col min="27" max="27" width="4.28125" style="0" customWidth="1"/>
    <col min="28" max="28" width="6.00390625" style="0" customWidth="1"/>
    <col min="29" max="32" width="4.28125" style="0" customWidth="1"/>
    <col min="33" max="33" width="5.57421875" style="0" customWidth="1"/>
    <col min="34" max="34" width="7.57421875" style="0" customWidth="1"/>
    <col min="35" max="36" width="5.7109375" style="0" customWidth="1"/>
    <col min="37" max="37" width="11.00390625" style="0" customWidth="1"/>
    <col min="38" max="38" width="4.28125" style="0" customWidth="1"/>
    <col min="39" max="39" width="5.8515625" style="0" customWidth="1"/>
    <col min="40" max="41" width="4.28125" style="0" customWidth="1"/>
    <col min="42" max="42" width="4.421875" style="0" customWidth="1"/>
    <col min="43" max="43" width="5.57421875" style="0" customWidth="1"/>
    <col min="44" max="44" width="5.00390625" style="0" customWidth="1"/>
    <col min="45" max="45" width="8.00390625" style="0" customWidth="1"/>
  </cols>
  <sheetData>
    <row r="1" spans="1:7" s="5" customFormat="1" ht="18">
      <c r="A1" s="155" t="s">
        <v>145</v>
      </c>
      <c r="B1" s="156"/>
      <c r="C1" s="156"/>
      <c r="D1" s="156"/>
      <c r="E1" s="156"/>
      <c r="F1" s="156"/>
      <c r="G1" s="156"/>
    </row>
    <row r="2" spans="1:7" s="5" customFormat="1" ht="18">
      <c r="A2" s="158" t="s">
        <v>146</v>
      </c>
      <c r="B2" s="157"/>
      <c r="C2" s="157"/>
      <c r="D2" s="157"/>
      <c r="E2" s="157"/>
      <c r="F2" s="157"/>
      <c r="G2" s="157"/>
    </row>
    <row r="3" spans="1:23" s="84" customFormat="1" ht="18">
      <c r="A3" s="159" t="s">
        <v>140</v>
      </c>
      <c r="B3" s="150"/>
      <c r="C3" s="150"/>
      <c r="D3" s="150"/>
      <c r="E3" s="150"/>
      <c r="F3" s="150"/>
      <c r="G3" s="150"/>
      <c r="H3" s="149"/>
      <c r="I3" s="150"/>
      <c r="J3" s="150"/>
      <c r="K3" s="150"/>
      <c r="L3" s="150"/>
      <c r="M3" s="150"/>
      <c r="N3" s="150"/>
      <c r="O3" s="152"/>
      <c r="P3" s="151"/>
      <c r="Q3" s="143"/>
      <c r="R3" s="143"/>
      <c r="S3" s="143"/>
      <c r="T3" s="143"/>
      <c r="U3" s="143"/>
      <c r="V3" s="144"/>
      <c r="W3" s="144"/>
    </row>
    <row r="4" spans="1:23" s="84" customFormat="1" ht="18">
      <c r="A4" s="150" t="s">
        <v>144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43"/>
      <c r="R4" s="143"/>
      <c r="S4" s="143"/>
      <c r="T4" s="145"/>
      <c r="U4" s="145"/>
      <c r="V4" s="143"/>
      <c r="W4" s="144"/>
    </row>
    <row r="5" spans="1:23" s="84" customFormat="1" ht="18">
      <c r="A5" s="150" t="s">
        <v>141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2"/>
      <c r="O5" s="152"/>
      <c r="P5" s="151"/>
      <c r="Q5" s="143"/>
      <c r="R5" s="143"/>
      <c r="S5" s="143"/>
      <c r="T5" s="143"/>
      <c r="U5" s="143"/>
      <c r="V5" s="144"/>
      <c r="W5" s="144"/>
    </row>
    <row r="6" spans="1:23" s="96" customFormat="1" ht="18">
      <c r="A6" s="150" t="s">
        <v>143</v>
      </c>
      <c r="B6" s="150"/>
      <c r="C6" s="150"/>
      <c r="D6" s="150"/>
      <c r="E6" s="150" t="s">
        <v>138</v>
      </c>
      <c r="F6" s="150"/>
      <c r="G6" s="150"/>
      <c r="H6" s="150"/>
      <c r="I6" s="150"/>
      <c r="J6" s="150"/>
      <c r="K6" s="150"/>
      <c r="L6" s="150"/>
      <c r="M6" s="150"/>
      <c r="N6" s="152"/>
      <c r="O6" s="152"/>
      <c r="P6" s="151"/>
      <c r="Q6" s="143"/>
      <c r="R6" s="143"/>
      <c r="S6" s="143"/>
      <c r="T6" s="143"/>
      <c r="U6" s="143"/>
      <c r="V6" s="146"/>
      <c r="W6" s="146"/>
    </row>
    <row r="7" spans="1:23" s="96" customFormat="1" ht="18">
      <c r="A7" s="150" t="s">
        <v>142</v>
      </c>
      <c r="B7" s="160"/>
      <c r="C7" s="160"/>
      <c r="D7" s="150"/>
      <c r="E7" s="150" t="s">
        <v>139</v>
      </c>
      <c r="F7" s="150"/>
      <c r="G7" s="150"/>
      <c r="H7" s="150"/>
      <c r="I7" s="150"/>
      <c r="J7" s="150"/>
      <c r="K7" s="150"/>
      <c r="L7" s="150"/>
      <c r="M7" s="150"/>
      <c r="N7" s="154"/>
      <c r="O7" s="154"/>
      <c r="P7" s="153"/>
      <c r="Q7" s="147"/>
      <c r="R7" s="147"/>
      <c r="S7" s="147"/>
      <c r="T7" s="147"/>
      <c r="U7" s="147"/>
      <c r="V7" s="148"/>
      <c r="W7" s="148"/>
    </row>
    <row r="8" s="5" customFormat="1" ht="15.75">
      <c r="A8" s="64"/>
    </row>
    <row r="9" spans="1:13" s="5" customFormat="1" ht="15">
      <c r="A9" s="72" t="s">
        <v>50</v>
      </c>
      <c r="B9" s="73" t="s">
        <v>49</v>
      </c>
      <c r="C9" s="73" t="s">
        <v>51</v>
      </c>
      <c r="D9" s="73" t="s">
        <v>52</v>
      </c>
      <c r="E9" s="74" t="s">
        <v>53</v>
      </c>
      <c r="H9" s="293" t="s">
        <v>60</v>
      </c>
      <c r="I9" s="294"/>
      <c r="J9" s="293" t="s">
        <v>61</v>
      </c>
      <c r="K9" s="293"/>
      <c r="L9" s="293" t="s">
        <v>62</v>
      </c>
      <c r="M9" s="293"/>
    </row>
    <row r="10" spans="1:13" s="5" customFormat="1" ht="15">
      <c r="A10" s="75">
        <v>20</v>
      </c>
      <c r="B10" s="76">
        <v>70</v>
      </c>
      <c r="C10" s="76">
        <v>20</v>
      </c>
      <c r="D10" s="76">
        <v>270</v>
      </c>
      <c r="E10" s="142">
        <v>10</v>
      </c>
      <c r="H10" s="295" t="s">
        <v>63</v>
      </c>
      <c r="I10" s="295"/>
      <c r="J10" s="296">
        <v>451</v>
      </c>
      <c r="K10" s="296"/>
      <c r="L10" s="296">
        <v>15</v>
      </c>
      <c r="M10" s="296"/>
    </row>
    <row r="11" s="5" customFormat="1" ht="15.75">
      <c r="A11" s="64"/>
    </row>
    <row r="12" spans="1:45" s="24" customFormat="1" ht="18">
      <c r="A12" s="220" t="s">
        <v>93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</row>
    <row r="13" spans="1:45" s="5" customFormat="1" ht="18.75" thickBot="1">
      <c r="A13" s="220" t="s">
        <v>94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</row>
    <row r="14" spans="2:45" s="77" customFormat="1" ht="19.5" thickBot="1" thickTop="1">
      <c r="B14" s="213" t="s">
        <v>176</v>
      </c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 t="s">
        <v>175</v>
      </c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</row>
    <row r="15" spans="1:45" s="77" customFormat="1" ht="19.5" thickBot="1" thickTop="1">
      <c r="A15" s="103"/>
      <c r="B15" s="245" t="s">
        <v>169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2"/>
      <c r="M15" s="231" t="s">
        <v>170</v>
      </c>
      <c r="N15" s="231"/>
      <c r="O15" s="231"/>
      <c r="P15" s="231"/>
      <c r="Q15" s="231"/>
      <c r="R15" s="231"/>
      <c r="S15" s="231"/>
      <c r="T15" s="231"/>
      <c r="U15" s="231"/>
      <c r="V15" s="231"/>
      <c r="W15" s="232"/>
      <c r="X15" s="260" t="s">
        <v>171</v>
      </c>
      <c r="Y15" s="261"/>
      <c r="Z15" s="261"/>
      <c r="AA15" s="261"/>
      <c r="AB15" s="261"/>
      <c r="AC15" s="261"/>
      <c r="AD15" s="261"/>
      <c r="AE15" s="261"/>
      <c r="AF15" s="261"/>
      <c r="AG15" s="261"/>
      <c r="AH15" s="262"/>
      <c r="AI15" s="246" t="s">
        <v>172</v>
      </c>
      <c r="AJ15" s="246"/>
      <c r="AK15" s="246"/>
      <c r="AL15" s="246"/>
      <c r="AM15" s="246"/>
      <c r="AN15" s="246"/>
      <c r="AO15" s="246"/>
      <c r="AP15" s="246"/>
      <c r="AQ15" s="246"/>
      <c r="AR15" s="246"/>
      <c r="AS15" s="247"/>
    </row>
    <row r="16" spans="1:45" s="78" customFormat="1" ht="19.5" customHeight="1" thickTop="1">
      <c r="A16" s="162" t="s">
        <v>78</v>
      </c>
      <c r="B16" s="222" t="s">
        <v>95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4"/>
      <c r="M16" s="248" t="s">
        <v>99</v>
      </c>
      <c r="N16" s="249"/>
      <c r="O16" s="249"/>
      <c r="P16" s="249"/>
      <c r="Q16" s="249"/>
      <c r="R16" s="249"/>
      <c r="S16" s="249"/>
      <c r="T16" s="249"/>
      <c r="U16" s="249"/>
      <c r="V16" s="249"/>
      <c r="W16" s="250"/>
      <c r="X16" s="253" t="s">
        <v>105</v>
      </c>
      <c r="Y16" s="254"/>
      <c r="Z16" s="254"/>
      <c r="AA16" s="254"/>
      <c r="AB16" s="254"/>
      <c r="AC16" s="254"/>
      <c r="AD16" s="254"/>
      <c r="AE16" s="254"/>
      <c r="AF16" s="254"/>
      <c r="AG16" s="254"/>
      <c r="AH16" s="255"/>
      <c r="AI16" s="256" t="s">
        <v>112</v>
      </c>
      <c r="AJ16" s="256"/>
      <c r="AK16" s="256"/>
      <c r="AL16" s="256"/>
      <c r="AM16" s="256"/>
      <c r="AN16" s="256"/>
      <c r="AO16" s="256"/>
      <c r="AP16" s="256"/>
      <c r="AQ16" s="256"/>
      <c r="AR16" s="256"/>
      <c r="AS16" s="257"/>
    </row>
    <row r="17" spans="1:45" s="78" customFormat="1" ht="19.5" customHeight="1">
      <c r="A17" s="162"/>
      <c r="B17" s="225"/>
      <c r="C17" s="172"/>
      <c r="D17" s="172"/>
      <c r="E17" s="172"/>
      <c r="F17" s="172"/>
      <c r="G17" s="172"/>
      <c r="H17" s="172"/>
      <c r="I17" s="172"/>
      <c r="J17" s="172"/>
      <c r="K17" s="172"/>
      <c r="L17" s="173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2"/>
      <c r="X17" s="189"/>
      <c r="Y17" s="190"/>
      <c r="Z17" s="190"/>
      <c r="AA17" s="190"/>
      <c r="AB17" s="190"/>
      <c r="AC17" s="190"/>
      <c r="AD17" s="190"/>
      <c r="AE17" s="190"/>
      <c r="AF17" s="190"/>
      <c r="AG17" s="190"/>
      <c r="AH17" s="191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9"/>
    </row>
    <row r="18" spans="1:45" s="84" customFormat="1" ht="19.5" customHeight="1" thickBot="1">
      <c r="A18" s="163"/>
      <c r="B18" s="180" t="str">
        <f>CONCATENATE($H$10,$J$10,".",$L$10,".","0",RIGHT($B$15,1),".",RIGHT(K18,1),$A16)</f>
        <v>L451.15.05.D1</v>
      </c>
      <c r="C18" s="181"/>
      <c r="D18" s="182"/>
      <c r="E18" s="129">
        <v>5</v>
      </c>
      <c r="F18" s="130" t="s">
        <v>4</v>
      </c>
      <c r="G18" s="129">
        <v>28</v>
      </c>
      <c r="H18" s="131">
        <v>0</v>
      </c>
      <c r="I18" s="131">
        <v>14</v>
      </c>
      <c r="J18" s="130">
        <v>14</v>
      </c>
      <c r="K18" s="132" t="s">
        <v>64</v>
      </c>
      <c r="L18" s="133">
        <f>125-56</f>
        <v>69</v>
      </c>
      <c r="M18" s="180" t="str">
        <f>CONCATENATE($H$10,$J$10,".",$L$10,".","0",RIGHT($M$15,1),".",RIGHT(V18,1),$A16)</f>
        <v>L451.15.06.D1</v>
      </c>
      <c r="N18" s="181"/>
      <c r="O18" s="182"/>
      <c r="P18" s="129">
        <v>5</v>
      </c>
      <c r="Q18" s="130" t="s">
        <v>4</v>
      </c>
      <c r="R18" s="129">
        <v>28</v>
      </c>
      <c r="S18" s="131">
        <v>0</v>
      </c>
      <c r="T18" s="131">
        <v>14</v>
      </c>
      <c r="U18" s="130">
        <v>14</v>
      </c>
      <c r="V18" s="132" t="s">
        <v>64</v>
      </c>
      <c r="W18" s="133">
        <f>125-56</f>
        <v>69</v>
      </c>
      <c r="X18" s="263" t="str">
        <f>CONCATENATE($H$10,$J$10,".",$L$10,".","0",RIGHT($X$15,1),".",RIGHT(AG18,1),$A$16,"-ij")</f>
        <v>L451.15.07.S1-ij</v>
      </c>
      <c r="Y18" s="264"/>
      <c r="Z18" s="265"/>
      <c r="AA18" s="117">
        <v>5</v>
      </c>
      <c r="AB18" s="118" t="s">
        <v>4</v>
      </c>
      <c r="AC18" s="119">
        <v>28</v>
      </c>
      <c r="AD18" s="120">
        <v>0</v>
      </c>
      <c r="AE18" s="120">
        <v>14</v>
      </c>
      <c r="AF18" s="121">
        <v>14</v>
      </c>
      <c r="AG18" s="118" t="s">
        <v>65</v>
      </c>
      <c r="AH18" s="122">
        <v>69</v>
      </c>
      <c r="AI18" s="263" t="str">
        <f>CONCATENATE($H$10,$J$10,".",$L$10,".","0",RIGHT($AI$15,1),".",RIGHT(AR18,1),$A$16,"-ij")</f>
        <v>L451.15.08.D1-ij</v>
      </c>
      <c r="AJ18" s="264"/>
      <c r="AK18" s="265"/>
      <c r="AL18" s="123">
        <v>3</v>
      </c>
      <c r="AM18" s="124" t="s">
        <v>4</v>
      </c>
      <c r="AN18" s="125">
        <v>28</v>
      </c>
      <c r="AO18" s="126">
        <v>0</v>
      </c>
      <c r="AP18" s="126">
        <v>14</v>
      </c>
      <c r="AQ18" s="127">
        <v>0</v>
      </c>
      <c r="AR18" s="124" t="s">
        <v>64</v>
      </c>
      <c r="AS18" s="128">
        <v>33</v>
      </c>
    </row>
    <row r="19" spans="1:45" s="84" customFormat="1" ht="19.5" customHeight="1" thickTop="1">
      <c r="A19" s="161" t="s">
        <v>79</v>
      </c>
      <c r="B19" s="226" t="s">
        <v>96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1"/>
      <c r="M19" s="170" t="s">
        <v>100</v>
      </c>
      <c r="N19" s="170"/>
      <c r="O19" s="170"/>
      <c r="P19" s="170"/>
      <c r="Q19" s="170"/>
      <c r="R19" s="170"/>
      <c r="S19" s="170"/>
      <c r="T19" s="170"/>
      <c r="U19" s="170"/>
      <c r="V19" s="170"/>
      <c r="W19" s="171"/>
      <c r="X19" s="186" t="s">
        <v>106</v>
      </c>
      <c r="Y19" s="187"/>
      <c r="Z19" s="187"/>
      <c r="AA19" s="187"/>
      <c r="AB19" s="187"/>
      <c r="AC19" s="187"/>
      <c r="AD19" s="187"/>
      <c r="AE19" s="187"/>
      <c r="AF19" s="187"/>
      <c r="AG19" s="187"/>
      <c r="AH19" s="188"/>
      <c r="AI19" s="256" t="s">
        <v>113</v>
      </c>
      <c r="AJ19" s="256"/>
      <c r="AK19" s="256"/>
      <c r="AL19" s="256"/>
      <c r="AM19" s="256"/>
      <c r="AN19" s="256"/>
      <c r="AO19" s="256"/>
      <c r="AP19" s="256"/>
      <c r="AQ19" s="256"/>
      <c r="AR19" s="256"/>
      <c r="AS19" s="257"/>
    </row>
    <row r="20" spans="1:45" s="84" customFormat="1" ht="19.5" customHeight="1">
      <c r="A20" s="162"/>
      <c r="B20" s="225"/>
      <c r="C20" s="172"/>
      <c r="D20" s="172"/>
      <c r="E20" s="172"/>
      <c r="F20" s="172"/>
      <c r="G20" s="172"/>
      <c r="H20" s="172"/>
      <c r="I20" s="172"/>
      <c r="J20" s="172"/>
      <c r="K20" s="172"/>
      <c r="L20" s="173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3"/>
      <c r="X20" s="189"/>
      <c r="Y20" s="190"/>
      <c r="Z20" s="190"/>
      <c r="AA20" s="190"/>
      <c r="AB20" s="190"/>
      <c r="AC20" s="190"/>
      <c r="AD20" s="190"/>
      <c r="AE20" s="190"/>
      <c r="AF20" s="190"/>
      <c r="AG20" s="190"/>
      <c r="AH20" s="191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9"/>
    </row>
    <row r="21" spans="1:45" s="84" customFormat="1" ht="19.5" customHeight="1" thickBot="1">
      <c r="A21" s="163"/>
      <c r="B21" s="180" t="str">
        <f>CONCATENATE($H$10,$J$10,".",$L$10,".","0",RIGHT($B$15,1),".",RIGHT(K21,1),$A19)</f>
        <v>L451.15.05.D2</v>
      </c>
      <c r="C21" s="181"/>
      <c r="D21" s="182"/>
      <c r="E21" s="129">
        <v>5</v>
      </c>
      <c r="F21" s="130" t="s">
        <v>57</v>
      </c>
      <c r="G21" s="129">
        <v>28</v>
      </c>
      <c r="H21" s="131">
        <v>0</v>
      </c>
      <c r="I21" s="131">
        <v>28</v>
      </c>
      <c r="J21" s="130">
        <v>0</v>
      </c>
      <c r="K21" s="132" t="s">
        <v>64</v>
      </c>
      <c r="L21" s="133">
        <f>125-56</f>
        <v>69</v>
      </c>
      <c r="M21" s="263" t="str">
        <f>CONCATENATE($H$10,$J$10,".",$L$10,".","0",RIGHT($M$15,1),".",RIGHT(V21,1),$A$19,"-ij")</f>
        <v>L451.15.06.S2-ij</v>
      </c>
      <c r="N21" s="264"/>
      <c r="O21" s="265"/>
      <c r="P21" s="135">
        <v>4</v>
      </c>
      <c r="Q21" s="136" t="s">
        <v>4</v>
      </c>
      <c r="R21" s="135">
        <v>28</v>
      </c>
      <c r="S21" s="137">
        <v>0</v>
      </c>
      <c r="T21" s="137">
        <v>28</v>
      </c>
      <c r="U21" s="136">
        <v>0</v>
      </c>
      <c r="V21" s="132" t="s">
        <v>65</v>
      </c>
      <c r="W21" s="133">
        <f>125-56</f>
        <v>69</v>
      </c>
      <c r="X21" s="263" t="str">
        <f>CONCATENATE($H$10,$J$10,".",$L$10,".","0",RIGHT($X$15,1),".",RIGHT(AG21,1),$A$19,"-ij")</f>
        <v>L451.15.07.S2-ij</v>
      </c>
      <c r="Y21" s="264"/>
      <c r="Z21" s="265"/>
      <c r="AA21" s="117">
        <v>4</v>
      </c>
      <c r="AB21" s="118" t="s">
        <v>57</v>
      </c>
      <c r="AC21" s="119">
        <v>28</v>
      </c>
      <c r="AD21" s="120">
        <v>0</v>
      </c>
      <c r="AE21" s="120">
        <v>0</v>
      </c>
      <c r="AF21" s="121">
        <v>14</v>
      </c>
      <c r="AG21" s="118" t="s">
        <v>65</v>
      </c>
      <c r="AH21" s="122">
        <v>58</v>
      </c>
      <c r="AI21" s="263" t="str">
        <f>CONCATENATE($H$10,$J$10,".",$L$10,".","0",RIGHT($AI$15,1),".",RIGHT(AR21,1),$A$19,"-ij")</f>
        <v>L451.15.08.D2-ij</v>
      </c>
      <c r="AJ21" s="264"/>
      <c r="AK21" s="265"/>
      <c r="AL21" s="123">
        <v>4</v>
      </c>
      <c r="AM21" s="124" t="s">
        <v>4</v>
      </c>
      <c r="AN21" s="125">
        <v>28</v>
      </c>
      <c r="AO21" s="126">
        <v>0</v>
      </c>
      <c r="AP21" s="126">
        <v>14</v>
      </c>
      <c r="AQ21" s="127">
        <v>0</v>
      </c>
      <c r="AR21" s="124" t="s">
        <v>64</v>
      </c>
      <c r="AS21" s="128">
        <v>58</v>
      </c>
    </row>
    <row r="22" spans="1:45" s="84" customFormat="1" ht="19.5" customHeight="1" thickTop="1">
      <c r="A22" s="161" t="s">
        <v>80</v>
      </c>
      <c r="B22" s="226" t="s">
        <v>151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1"/>
      <c r="M22" s="170" t="s">
        <v>101</v>
      </c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186" t="s">
        <v>107</v>
      </c>
      <c r="Y22" s="187"/>
      <c r="Z22" s="187"/>
      <c r="AA22" s="187"/>
      <c r="AB22" s="187"/>
      <c r="AC22" s="187"/>
      <c r="AD22" s="187"/>
      <c r="AE22" s="187"/>
      <c r="AF22" s="187"/>
      <c r="AG22" s="187"/>
      <c r="AH22" s="188"/>
      <c r="AI22" s="256" t="s">
        <v>114</v>
      </c>
      <c r="AJ22" s="256"/>
      <c r="AK22" s="256"/>
      <c r="AL22" s="256"/>
      <c r="AM22" s="256"/>
      <c r="AN22" s="256"/>
      <c r="AO22" s="256"/>
      <c r="AP22" s="256"/>
      <c r="AQ22" s="256"/>
      <c r="AR22" s="256"/>
      <c r="AS22" s="257"/>
    </row>
    <row r="23" spans="1:45" s="84" customFormat="1" ht="19.5" customHeight="1">
      <c r="A23" s="162"/>
      <c r="B23" s="225"/>
      <c r="C23" s="172"/>
      <c r="D23" s="172"/>
      <c r="E23" s="172"/>
      <c r="F23" s="172"/>
      <c r="G23" s="172"/>
      <c r="H23" s="172"/>
      <c r="I23" s="172"/>
      <c r="J23" s="172"/>
      <c r="K23" s="172"/>
      <c r="L23" s="173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3"/>
      <c r="X23" s="189"/>
      <c r="Y23" s="190"/>
      <c r="Z23" s="190"/>
      <c r="AA23" s="190"/>
      <c r="AB23" s="190"/>
      <c r="AC23" s="190"/>
      <c r="AD23" s="190"/>
      <c r="AE23" s="190"/>
      <c r="AF23" s="190"/>
      <c r="AG23" s="190"/>
      <c r="AH23" s="191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9"/>
    </row>
    <row r="24" spans="1:45" s="84" customFormat="1" ht="19.5" customHeight="1" thickBot="1">
      <c r="A24" s="163"/>
      <c r="B24" s="180" t="str">
        <f>CONCATENATE($H$10,$J$10,".",$L$10,".","0",RIGHT($B$15,1),".",RIGHT(K24,1),$A22)</f>
        <v>L451.15.05.D3</v>
      </c>
      <c r="C24" s="181"/>
      <c r="D24" s="182"/>
      <c r="E24" s="134">
        <v>4</v>
      </c>
      <c r="F24" s="130" t="s">
        <v>4</v>
      </c>
      <c r="G24" s="129">
        <v>28</v>
      </c>
      <c r="H24" s="131">
        <v>0</v>
      </c>
      <c r="I24" s="131">
        <v>28</v>
      </c>
      <c r="J24" s="130">
        <v>0</v>
      </c>
      <c r="K24" s="132" t="s">
        <v>64</v>
      </c>
      <c r="L24" s="133">
        <f>125-56</f>
        <v>69</v>
      </c>
      <c r="M24" s="180" t="str">
        <f>CONCATENATE($H$10,$J$10,".",$L$10,".","0",RIGHT($M$15,1),".",RIGHT(V24,1),$A22)</f>
        <v>L451.15.06.D3</v>
      </c>
      <c r="N24" s="181"/>
      <c r="O24" s="182"/>
      <c r="P24" s="135">
        <v>4</v>
      </c>
      <c r="Q24" s="136" t="s">
        <v>4</v>
      </c>
      <c r="R24" s="135">
        <v>28</v>
      </c>
      <c r="S24" s="137">
        <v>0</v>
      </c>
      <c r="T24" s="137">
        <v>14</v>
      </c>
      <c r="U24" s="136">
        <v>14</v>
      </c>
      <c r="V24" s="132" t="s">
        <v>64</v>
      </c>
      <c r="W24" s="133">
        <f>100-56</f>
        <v>44</v>
      </c>
      <c r="X24" s="263" t="str">
        <f>CONCATENATE($H$10,$J$10,".",$L$10,".","0",RIGHT($X$15,1),".",RIGHT(AG24,1),$A$22,"-ij")</f>
        <v>L451.15.07.S3-ij</v>
      </c>
      <c r="Y24" s="264"/>
      <c r="Z24" s="265"/>
      <c r="AA24" s="117">
        <v>4</v>
      </c>
      <c r="AB24" s="118" t="s">
        <v>4</v>
      </c>
      <c r="AC24" s="119">
        <v>28</v>
      </c>
      <c r="AD24" s="120">
        <v>0</v>
      </c>
      <c r="AE24" s="120">
        <v>14</v>
      </c>
      <c r="AF24" s="121">
        <v>14</v>
      </c>
      <c r="AG24" s="118" t="s">
        <v>65</v>
      </c>
      <c r="AH24" s="122">
        <v>44</v>
      </c>
      <c r="AI24" s="263" t="str">
        <f>CONCATENATE($H$10,$J$10,".",$L$10,".","0",RIGHT($AI$15,1),".",RIGHT(AR24,1),$A$22,"-ij")</f>
        <v>L451.15.08.D3-ij</v>
      </c>
      <c r="AJ24" s="264"/>
      <c r="AK24" s="265"/>
      <c r="AL24" s="123">
        <v>3</v>
      </c>
      <c r="AM24" s="124" t="s">
        <v>4</v>
      </c>
      <c r="AN24" s="125">
        <v>28</v>
      </c>
      <c r="AO24" s="126">
        <v>0</v>
      </c>
      <c r="AP24" s="126">
        <v>14</v>
      </c>
      <c r="AQ24" s="127">
        <v>0</v>
      </c>
      <c r="AR24" s="124" t="s">
        <v>64</v>
      </c>
      <c r="AS24" s="128">
        <v>33</v>
      </c>
    </row>
    <row r="25" spans="1:45" s="84" customFormat="1" ht="19.5" customHeight="1" thickTop="1">
      <c r="A25" s="161" t="s">
        <v>81</v>
      </c>
      <c r="B25" s="226" t="s">
        <v>152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1"/>
      <c r="M25" s="170" t="s">
        <v>102</v>
      </c>
      <c r="N25" s="170"/>
      <c r="O25" s="170"/>
      <c r="P25" s="170"/>
      <c r="Q25" s="170"/>
      <c r="R25" s="170"/>
      <c r="S25" s="170"/>
      <c r="T25" s="170"/>
      <c r="U25" s="170"/>
      <c r="V25" s="170"/>
      <c r="W25" s="171"/>
      <c r="X25" s="186" t="s">
        <v>108</v>
      </c>
      <c r="Y25" s="187"/>
      <c r="Z25" s="187"/>
      <c r="AA25" s="187"/>
      <c r="AB25" s="187"/>
      <c r="AC25" s="187"/>
      <c r="AD25" s="187"/>
      <c r="AE25" s="187"/>
      <c r="AF25" s="187"/>
      <c r="AG25" s="187"/>
      <c r="AH25" s="188"/>
      <c r="AI25" s="256" t="s">
        <v>115</v>
      </c>
      <c r="AJ25" s="256"/>
      <c r="AK25" s="256"/>
      <c r="AL25" s="256"/>
      <c r="AM25" s="256"/>
      <c r="AN25" s="256"/>
      <c r="AO25" s="256"/>
      <c r="AP25" s="256"/>
      <c r="AQ25" s="256"/>
      <c r="AR25" s="256"/>
      <c r="AS25" s="257"/>
    </row>
    <row r="26" spans="1:45" s="84" customFormat="1" ht="19.5" customHeight="1">
      <c r="A26" s="162"/>
      <c r="B26" s="225"/>
      <c r="C26" s="172"/>
      <c r="D26" s="172"/>
      <c r="E26" s="172"/>
      <c r="F26" s="172"/>
      <c r="G26" s="172"/>
      <c r="H26" s="172"/>
      <c r="I26" s="172"/>
      <c r="J26" s="172"/>
      <c r="K26" s="172"/>
      <c r="L26" s="173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3"/>
      <c r="X26" s="189"/>
      <c r="Y26" s="190"/>
      <c r="Z26" s="190"/>
      <c r="AA26" s="190"/>
      <c r="AB26" s="190"/>
      <c r="AC26" s="190"/>
      <c r="AD26" s="190"/>
      <c r="AE26" s="190"/>
      <c r="AF26" s="190"/>
      <c r="AG26" s="190"/>
      <c r="AH26" s="191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9"/>
    </row>
    <row r="27" spans="1:45" s="84" customFormat="1" ht="19.5" customHeight="1" thickBot="1">
      <c r="A27" s="163"/>
      <c r="B27" s="180" t="str">
        <f>CONCATENATE($H$10,$J$10,".",$L$10,".","0",RIGHT($B$15,1),".",RIGHT(K27,1),$A25)</f>
        <v>L451.15.05.S4</v>
      </c>
      <c r="C27" s="181"/>
      <c r="D27" s="182"/>
      <c r="E27" s="129">
        <v>4</v>
      </c>
      <c r="F27" s="130" t="s">
        <v>4</v>
      </c>
      <c r="G27" s="129">
        <v>28</v>
      </c>
      <c r="H27" s="131">
        <v>0</v>
      </c>
      <c r="I27" s="131">
        <v>28</v>
      </c>
      <c r="J27" s="130">
        <v>0</v>
      </c>
      <c r="K27" s="132" t="s">
        <v>65</v>
      </c>
      <c r="L27" s="133">
        <f>100-56</f>
        <v>44</v>
      </c>
      <c r="M27" s="263" t="str">
        <f>CONCATENATE($H$10,$J$10,".",$L$10,".","0",RIGHT($M$15,1),".",RIGHT(V27,1),$A$25,"-ij")</f>
        <v>L451.15.06.S4-ij</v>
      </c>
      <c r="N27" s="264"/>
      <c r="O27" s="265"/>
      <c r="P27" s="135">
        <v>4</v>
      </c>
      <c r="Q27" s="136" t="s">
        <v>4</v>
      </c>
      <c r="R27" s="135">
        <v>28</v>
      </c>
      <c r="S27" s="137">
        <v>0</v>
      </c>
      <c r="T27" s="137">
        <v>28</v>
      </c>
      <c r="U27" s="136">
        <v>0</v>
      </c>
      <c r="V27" s="132" t="s">
        <v>65</v>
      </c>
      <c r="W27" s="133">
        <f>100-56</f>
        <v>44</v>
      </c>
      <c r="X27" s="263" t="str">
        <f>CONCATENATE($H$10,$J$10,".",$L$10,".","0",RIGHT($X$15,1),".",RIGHT(AG27,1),$A$25,"-ij")</f>
        <v>L451.15.07.D4-ij</v>
      </c>
      <c r="Y27" s="264"/>
      <c r="Z27" s="265"/>
      <c r="AA27" s="117">
        <v>5</v>
      </c>
      <c r="AB27" s="118" t="s">
        <v>4</v>
      </c>
      <c r="AC27" s="119">
        <v>28</v>
      </c>
      <c r="AD27" s="120">
        <v>0</v>
      </c>
      <c r="AE27" s="120">
        <v>14</v>
      </c>
      <c r="AF27" s="121">
        <v>14</v>
      </c>
      <c r="AG27" s="118" t="s">
        <v>64</v>
      </c>
      <c r="AH27" s="122">
        <v>69</v>
      </c>
      <c r="AI27" s="263" t="str">
        <f>CONCATENATE($H$10,$J$10,".",$L$10,".","0",RIGHT($AI$15,1),".",RIGHT(AR27,1),$A$25,"-ij")</f>
        <v>L451.15.08.D4-ij</v>
      </c>
      <c r="AJ27" s="264"/>
      <c r="AK27" s="265"/>
      <c r="AL27" s="123">
        <v>3</v>
      </c>
      <c r="AM27" s="124" t="s">
        <v>4</v>
      </c>
      <c r="AN27" s="125">
        <v>14</v>
      </c>
      <c r="AO27" s="126">
        <v>0</v>
      </c>
      <c r="AP27" s="126">
        <v>14</v>
      </c>
      <c r="AQ27" s="127">
        <v>0</v>
      </c>
      <c r="AR27" s="124" t="s">
        <v>64</v>
      </c>
      <c r="AS27" s="128">
        <v>47</v>
      </c>
    </row>
    <row r="28" spans="1:45" s="84" customFormat="1" ht="19.5" customHeight="1" thickTop="1">
      <c r="A28" s="161" t="s">
        <v>82</v>
      </c>
      <c r="B28" s="214" t="s">
        <v>153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6"/>
      <c r="M28" s="170" t="s">
        <v>90</v>
      </c>
      <c r="N28" s="170"/>
      <c r="O28" s="170"/>
      <c r="P28" s="170"/>
      <c r="Q28" s="170"/>
      <c r="R28" s="170"/>
      <c r="S28" s="170"/>
      <c r="T28" s="170"/>
      <c r="U28" s="170"/>
      <c r="V28" s="170"/>
      <c r="W28" s="171"/>
      <c r="X28" s="186" t="s">
        <v>109</v>
      </c>
      <c r="Y28" s="187"/>
      <c r="Z28" s="187"/>
      <c r="AA28" s="187"/>
      <c r="AB28" s="187"/>
      <c r="AC28" s="187"/>
      <c r="AD28" s="187"/>
      <c r="AE28" s="187"/>
      <c r="AF28" s="187"/>
      <c r="AG28" s="187"/>
      <c r="AH28" s="188"/>
      <c r="AI28" s="174" t="s">
        <v>116</v>
      </c>
      <c r="AJ28" s="256"/>
      <c r="AK28" s="256"/>
      <c r="AL28" s="256"/>
      <c r="AM28" s="256"/>
      <c r="AN28" s="256"/>
      <c r="AO28" s="256"/>
      <c r="AP28" s="256"/>
      <c r="AQ28" s="256"/>
      <c r="AR28" s="256"/>
      <c r="AS28" s="257"/>
    </row>
    <row r="29" spans="1:45" s="84" customFormat="1" ht="19.5" customHeight="1">
      <c r="A29" s="162"/>
      <c r="B29" s="217"/>
      <c r="C29" s="218"/>
      <c r="D29" s="218"/>
      <c r="E29" s="218"/>
      <c r="F29" s="218"/>
      <c r="G29" s="218"/>
      <c r="H29" s="218"/>
      <c r="I29" s="218"/>
      <c r="J29" s="218"/>
      <c r="K29" s="218"/>
      <c r="L29" s="219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3"/>
      <c r="X29" s="189"/>
      <c r="Y29" s="190"/>
      <c r="Z29" s="190"/>
      <c r="AA29" s="190"/>
      <c r="AB29" s="190"/>
      <c r="AC29" s="190"/>
      <c r="AD29" s="190"/>
      <c r="AE29" s="190"/>
      <c r="AF29" s="190"/>
      <c r="AG29" s="190"/>
      <c r="AH29" s="191"/>
      <c r="AI29" s="269"/>
      <c r="AJ29" s="258"/>
      <c r="AK29" s="258"/>
      <c r="AL29" s="258"/>
      <c r="AM29" s="258"/>
      <c r="AN29" s="258"/>
      <c r="AO29" s="258"/>
      <c r="AP29" s="258"/>
      <c r="AQ29" s="258"/>
      <c r="AR29" s="258"/>
      <c r="AS29" s="259"/>
    </row>
    <row r="30" spans="1:45" s="84" customFormat="1" ht="19.5" customHeight="1" thickBot="1">
      <c r="A30" s="163"/>
      <c r="B30" s="180" t="str">
        <f>CONCATENATE($H$10,$J$10,".",$L$10,".","0",RIGHT($B$15,1),".",RIGHT(K30,1),$A28)</f>
        <v>L451.15.05.D5</v>
      </c>
      <c r="C30" s="181"/>
      <c r="D30" s="182"/>
      <c r="E30" s="129">
        <v>3</v>
      </c>
      <c r="F30" s="130" t="s">
        <v>4</v>
      </c>
      <c r="G30" s="129">
        <v>28</v>
      </c>
      <c r="H30" s="131">
        <v>0</v>
      </c>
      <c r="I30" s="131">
        <v>28</v>
      </c>
      <c r="J30" s="130">
        <v>0</v>
      </c>
      <c r="K30" s="132" t="s">
        <v>64</v>
      </c>
      <c r="L30" s="133">
        <f>75-56</f>
        <v>19</v>
      </c>
      <c r="M30" s="180" t="str">
        <f>CONCATENATE($H$10,$J$10,".",$L$10,".","0",RIGHT($M$15,1),".",RIGHT(V30,1),$A28)</f>
        <v>L451.15.06.D5</v>
      </c>
      <c r="N30" s="181"/>
      <c r="O30" s="182"/>
      <c r="P30" s="135">
        <v>2</v>
      </c>
      <c r="Q30" s="136" t="s">
        <v>57</v>
      </c>
      <c r="R30" s="135">
        <v>14</v>
      </c>
      <c r="S30" s="137">
        <v>14</v>
      </c>
      <c r="T30" s="137">
        <v>0</v>
      </c>
      <c r="U30" s="136">
        <v>0</v>
      </c>
      <c r="V30" s="132" t="s">
        <v>64</v>
      </c>
      <c r="W30" s="133">
        <f>50-28</f>
        <v>22</v>
      </c>
      <c r="X30" s="263" t="str">
        <f>CONCATENATE($H$10,$J$10,".",$L$10,".","0",RIGHT($X$15,1),".",RIGHT(AG30,1),$A$28,"-ij")</f>
        <v>L451.15.07.S5-ij</v>
      </c>
      <c r="Y30" s="264"/>
      <c r="Z30" s="265"/>
      <c r="AA30" s="117">
        <v>4</v>
      </c>
      <c r="AB30" s="118" t="s">
        <v>4</v>
      </c>
      <c r="AC30" s="119">
        <v>28</v>
      </c>
      <c r="AD30" s="120">
        <v>0</v>
      </c>
      <c r="AE30" s="120">
        <v>14</v>
      </c>
      <c r="AF30" s="121">
        <v>14</v>
      </c>
      <c r="AG30" s="118" t="s">
        <v>65</v>
      </c>
      <c r="AH30" s="122">
        <v>44</v>
      </c>
      <c r="AI30" s="263" t="str">
        <f>CONCATENATE($H$10,$J$10,".",$L$10,".","0",RIGHT($AI$15,1),".",RIGHT(AR30,1),$A$28,)</f>
        <v>L451.15.08.C5</v>
      </c>
      <c r="AJ30" s="264"/>
      <c r="AK30" s="265"/>
      <c r="AL30" s="123">
        <v>2</v>
      </c>
      <c r="AM30" s="124" t="s">
        <v>4</v>
      </c>
      <c r="AN30" s="125">
        <v>14</v>
      </c>
      <c r="AO30" s="126">
        <v>14</v>
      </c>
      <c r="AP30" s="126">
        <v>0</v>
      </c>
      <c r="AQ30" s="127">
        <v>0</v>
      </c>
      <c r="AR30" s="124" t="s">
        <v>56</v>
      </c>
      <c r="AS30" s="128">
        <v>22</v>
      </c>
    </row>
    <row r="31" spans="1:45" s="84" customFormat="1" ht="19.5" customHeight="1" thickTop="1">
      <c r="A31" s="161" t="s">
        <v>83</v>
      </c>
      <c r="B31" s="226" t="s">
        <v>98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1"/>
      <c r="M31" s="170" t="s">
        <v>103</v>
      </c>
      <c r="N31" s="170"/>
      <c r="O31" s="170"/>
      <c r="P31" s="170"/>
      <c r="Q31" s="170"/>
      <c r="R31" s="170"/>
      <c r="S31" s="170"/>
      <c r="T31" s="170"/>
      <c r="U31" s="170"/>
      <c r="V31" s="170"/>
      <c r="W31" s="171"/>
      <c r="X31" s="186" t="s">
        <v>110</v>
      </c>
      <c r="Y31" s="187"/>
      <c r="Z31" s="187"/>
      <c r="AA31" s="187"/>
      <c r="AB31" s="187"/>
      <c r="AC31" s="187"/>
      <c r="AD31" s="187"/>
      <c r="AE31" s="187"/>
      <c r="AF31" s="187"/>
      <c r="AG31" s="187"/>
      <c r="AH31" s="188"/>
      <c r="AI31" s="174" t="s">
        <v>117</v>
      </c>
      <c r="AJ31" s="256"/>
      <c r="AK31" s="256"/>
      <c r="AL31" s="256"/>
      <c r="AM31" s="256"/>
      <c r="AN31" s="256"/>
      <c r="AO31" s="256"/>
      <c r="AP31" s="256"/>
      <c r="AQ31" s="256"/>
      <c r="AR31" s="256"/>
      <c r="AS31" s="257"/>
    </row>
    <row r="32" spans="1:45" s="84" customFormat="1" ht="19.5" customHeight="1">
      <c r="A32" s="162"/>
      <c r="B32" s="225"/>
      <c r="C32" s="172"/>
      <c r="D32" s="172"/>
      <c r="E32" s="172"/>
      <c r="F32" s="172"/>
      <c r="G32" s="172"/>
      <c r="H32" s="172"/>
      <c r="I32" s="172"/>
      <c r="J32" s="172"/>
      <c r="K32" s="172"/>
      <c r="L32" s="173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3"/>
      <c r="X32" s="189"/>
      <c r="Y32" s="190"/>
      <c r="Z32" s="190"/>
      <c r="AA32" s="190"/>
      <c r="AB32" s="190"/>
      <c r="AC32" s="190"/>
      <c r="AD32" s="190"/>
      <c r="AE32" s="190"/>
      <c r="AF32" s="190"/>
      <c r="AG32" s="190"/>
      <c r="AH32" s="191"/>
      <c r="AI32" s="269"/>
      <c r="AJ32" s="258"/>
      <c r="AK32" s="258"/>
      <c r="AL32" s="258"/>
      <c r="AM32" s="258"/>
      <c r="AN32" s="258"/>
      <c r="AO32" s="258"/>
      <c r="AP32" s="258"/>
      <c r="AQ32" s="258"/>
      <c r="AR32" s="258"/>
      <c r="AS32" s="259"/>
    </row>
    <row r="33" spans="1:45" s="84" customFormat="1" ht="19.5" customHeight="1" thickBot="1">
      <c r="A33" s="163"/>
      <c r="B33" s="180" t="str">
        <f>CONCATENATE($H$10,$J$10,".",$L$10,".","0",RIGHT($B$15,1),".",RIGHT(K33,1),$A31)</f>
        <v>L451.15.05.S6</v>
      </c>
      <c r="C33" s="181"/>
      <c r="D33" s="182"/>
      <c r="E33" s="129">
        <v>4</v>
      </c>
      <c r="F33" s="130" t="s">
        <v>57</v>
      </c>
      <c r="G33" s="129">
        <v>28</v>
      </c>
      <c r="H33" s="131">
        <v>0</v>
      </c>
      <c r="I33" s="131">
        <v>14</v>
      </c>
      <c r="J33" s="130">
        <v>14</v>
      </c>
      <c r="K33" s="132" t="s">
        <v>65</v>
      </c>
      <c r="L33" s="133">
        <f>100-56</f>
        <v>44</v>
      </c>
      <c r="M33" s="263" t="str">
        <f>CONCATENATE($H$10,$J$10,".",$L$10,".","0",RIGHT($M$15,1),".",RIGHT(V33,1),$A$31,"-ij")</f>
        <v>L451.15.06.D6-ij</v>
      </c>
      <c r="N33" s="264"/>
      <c r="O33" s="265"/>
      <c r="P33" s="135">
        <v>4</v>
      </c>
      <c r="Q33" s="136" t="s">
        <v>57</v>
      </c>
      <c r="R33" s="135">
        <v>28</v>
      </c>
      <c r="S33" s="137">
        <v>0</v>
      </c>
      <c r="T33" s="137">
        <v>28</v>
      </c>
      <c r="U33" s="136">
        <v>0</v>
      </c>
      <c r="V33" s="132" t="s">
        <v>64</v>
      </c>
      <c r="W33" s="133">
        <f>100-56</f>
        <v>44</v>
      </c>
      <c r="X33" s="263" t="str">
        <f>CONCATENATE($H$10,$J$10,".",$L$10,".","0",RIGHT($X$15,1),".",RIGHT(AG33,1),$A$31,"-ij")</f>
        <v>L451.15.07.S6-ij</v>
      </c>
      <c r="Y33" s="264"/>
      <c r="Z33" s="265"/>
      <c r="AA33" s="117">
        <v>4</v>
      </c>
      <c r="AB33" s="118" t="s">
        <v>57</v>
      </c>
      <c r="AC33" s="119">
        <v>28</v>
      </c>
      <c r="AD33" s="120">
        <v>0</v>
      </c>
      <c r="AE33" s="120">
        <v>14</v>
      </c>
      <c r="AF33" s="121">
        <v>0</v>
      </c>
      <c r="AG33" s="118" t="s">
        <v>65</v>
      </c>
      <c r="AH33" s="122">
        <v>58</v>
      </c>
      <c r="AI33" s="263" t="str">
        <f>CONCATENATE($H$10,$J$10,".",$L$10,".","0",RIGHT($AI$15,1),".",RIGHT(AR33,1),$A$31,)</f>
        <v>L451.15.08.S6</v>
      </c>
      <c r="AJ33" s="264"/>
      <c r="AK33" s="265"/>
      <c r="AL33" s="123">
        <v>5</v>
      </c>
      <c r="AM33" s="124" t="s">
        <v>57</v>
      </c>
      <c r="AN33" s="125"/>
      <c r="AO33" s="126"/>
      <c r="AP33" s="126"/>
      <c r="AQ33" s="127">
        <v>182</v>
      </c>
      <c r="AR33" s="124" t="s">
        <v>65</v>
      </c>
      <c r="AS33" s="128">
        <v>193</v>
      </c>
    </row>
    <row r="34" spans="1:45" s="84" customFormat="1" ht="19.5" customHeight="1" thickTop="1">
      <c r="A34" s="161" t="s">
        <v>84</v>
      </c>
      <c r="B34" s="226" t="s">
        <v>88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1"/>
      <c r="M34" s="170" t="s">
        <v>104</v>
      </c>
      <c r="N34" s="170"/>
      <c r="O34" s="170"/>
      <c r="P34" s="170"/>
      <c r="Q34" s="170"/>
      <c r="R34" s="170"/>
      <c r="S34" s="170"/>
      <c r="T34" s="170"/>
      <c r="U34" s="170"/>
      <c r="V34" s="170"/>
      <c r="W34" s="171"/>
      <c r="X34" s="186" t="s">
        <v>111</v>
      </c>
      <c r="Y34" s="187"/>
      <c r="Z34" s="187"/>
      <c r="AA34" s="187"/>
      <c r="AB34" s="187"/>
      <c r="AC34" s="187"/>
      <c r="AD34" s="187"/>
      <c r="AE34" s="187"/>
      <c r="AF34" s="187"/>
      <c r="AG34" s="187"/>
      <c r="AH34" s="188"/>
      <c r="AI34" s="174" t="s">
        <v>118</v>
      </c>
      <c r="AJ34" s="256"/>
      <c r="AK34" s="256"/>
      <c r="AL34" s="256"/>
      <c r="AM34" s="256"/>
      <c r="AN34" s="256"/>
      <c r="AO34" s="256"/>
      <c r="AP34" s="256"/>
      <c r="AQ34" s="256"/>
      <c r="AR34" s="256"/>
      <c r="AS34" s="257"/>
    </row>
    <row r="35" spans="1:45" s="84" customFormat="1" ht="19.5" customHeight="1">
      <c r="A35" s="162"/>
      <c r="B35" s="225"/>
      <c r="C35" s="172"/>
      <c r="D35" s="172"/>
      <c r="E35" s="172"/>
      <c r="F35" s="172"/>
      <c r="G35" s="172"/>
      <c r="H35" s="172"/>
      <c r="I35" s="172"/>
      <c r="J35" s="172"/>
      <c r="K35" s="172"/>
      <c r="L35" s="173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3"/>
      <c r="X35" s="189"/>
      <c r="Y35" s="190"/>
      <c r="Z35" s="190"/>
      <c r="AA35" s="190"/>
      <c r="AB35" s="190"/>
      <c r="AC35" s="190"/>
      <c r="AD35" s="190"/>
      <c r="AE35" s="190"/>
      <c r="AF35" s="190"/>
      <c r="AG35" s="190"/>
      <c r="AH35" s="191"/>
      <c r="AI35" s="269"/>
      <c r="AJ35" s="258"/>
      <c r="AK35" s="258"/>
      <c r="AL35" s="258"/>
      <c r="AM35" s="258"/>
      <c r="AN35" s="258"/>
      <c r="AO35" s="258"/>
      <c r="AP35" s="258"/>
      <c r="AQ35" s="258"/>
      <c r="AR35" s="258"/>
      <c r="AS35" s="259"/>
    </row>
    <row r="36" spans="1:45" s="84" customFormat="1" ht="19.5" customHeight="1" thickBot="1">
      <c r="A36" s="163"/>
      <c r="B36" s="180" t="str">
        <f>CONCATENATE($H$10,$J$10,".",$L$10,".","0",RIGHT($B$15,1),".",RIGHT(K36,1),$A34)</f>
        <v>L451.15.05.D7</v>
      </c>
      <c r="C36" s="181"/>
      <c r="D36" s="182"/>
      <c r="E36" s="129">
        <v>2</v>
      </c>
      <c r="F36" s="130" t="s">
        <v>57</v>
      </c>
      <c r="G36" s="129">
        <v>14</v>
      </c>
      <c r="H36" s="131">
        <v>14</v>
      </c>
      <c r="I36" s="131">
        <v>0</v>
      </c>
      <c r="J36" s="130">
        <v>0</v>
      </c>
      <c r="K36" s="132" t="s">
        <v>64</v>
      </c>
      <c r="L36" s="133">
        <f>50-28</f>
        <v>22</v>
      </c>
      <c r="M36" s="263" t="str">
        <f>CONCATENATE($H$10,$J$10,".",$L$10,".","0",RIGHT($M$15,1),".",RIGHT(V36,1),$A$34,"-ij")</f>
        <v>L451.15.06.S7-ij</v>
      </c>
      <c r="N36" s="264"/>
      <c r="O36" s="265"/>
      <c r="P36" s="135">
        <v>4</v>
      </c>
      <c r="Q36" s="136" t="s">
        <v>57</v>
      </c>
      <c r="R36" s="135">
        <v>28</v>
      </c>
      <c r="S36" s="137">
        <v>0</v>
      </c>
      <c r="T36" s="137">
        <v>28</v>
      </c>
      <c r="U36" s="136">
        <v>0</v>
      </c>
      <c r="V36" s="132" t="s">
        <v>65</v>
      </c>
      <c r="W36" s="133">
        <f>100-56</f>
        <v>44</v>
      </c>
      <c r="X36" s="263" t="str">
        <f>CONCATENATE($H$10,$J$10,".",$L$10,".","0",RIGHT($X$15,1),".",RIGHT(AG36,1),$A$34,"-ij")</f>
        <v>L451.15.07.S7-ij</v>
      </c>
      <c r="Y36" s="264"/>
      <c r="Z36" s="265"/>
      <c r="AA36" s="117">
        <v>4</v>
      </c>
      <c r="AB36" s="118" t="s">
        <v>4</v>
      </c>
      <c r="AC36" s="119">
        <v>28</v>
      </c>
      <c r="AD36" s="120">
        <v>0</v>
      </c>
      <c r="AE36" s="120">
        <v>14</v>
      </c>
      <c r="AF36" s="121">
        <v>14</v>
      </c>
      <c r="AG36" s="118" t="s">
        <v>65</v>
      </c>
      <c r="AH36" s="122">
        <v>44</v>
      </c>
      <c r="AI36" s="263" t="str">
        <f>CONCATENATE($H$10,$J$10,".",$L$10,".","0",RIGHT($AI$15,1),".",RIGHT(AR36,1),$A$34,)</f>
        <v>L451.15.08.7</v>
      </c>
      <c r="AJ36" s="264"/>
      <c r="AK36" s="265"/>
      <c r="AL36" s="115">
        <v>10</v>
      </c>
      <c r="AM36" s="109" t="s">
        <v>4</v>
      </c>
      <c r="AN36" s="110"/>
      <c r="AO36" s="111"/>
      <c r="AP36" s="111"/>
      <c r="AQ36" s="112"/>
      <c r="AR36" s="109"/>
      <c r="AS36" s="116"/>
    </row>
    <row r="37" spans="1:45" s="84" customFormat="1" ht="19.5" customHeight="1" thickTop="1">
      <c r="A37" s="161" t="s">
        <v>85</v>
      </c>
      <c r="B37" s="226" t="s">
        <v>178</v>
      </c>
      <c r="C37" s="170"/>
      <c r="D37" s="170"/>
      <c r="E37" s="165"/>
      <c r="F37" s="165"/>
      <c r="G37" s="165"/>
      <c r="H37" s="165"/>
      <c r="I37" s="165"/>
      <c r="J37" s="165"/>
      <c r="K37" s="165"/>
      <c r="L37" s="166"/>
      <c r="M37" s="226" t="s">
        <v>178</v>
      </c>
      <c r="N37" s="170"/>
      <c r="O37" s="170"/>
      <c r="P37" s="165"/>
      <c r="Q37" s="165"/>
      <c r="R37" s="165"/>
      <c r="S37" s="165"/>
      <c r="T37" s="165"/>
      <c r="U37" s="165"/>
      <c r="V37" s="165"/>
      <c r="W37" s="166"/>
      <c r="X37" s="186"/>
      <c r="Y37" s="187"/>
      <c r="Z37" s="187"/>
      <c r="AA37" s="270"/>
      <c r="AB37" s="270"/>
      <c r="AC37" s="270"/>
      <c r="AD37" s="270"/>
      <c r="AE37" s="270"/>
      <c r="AF37" s="270"/>
      <c r="AG37" s="270"/>
      <c r="AH37" s="271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6"/>
    </row>
    <row r="38" spans="1:45" s="84" customFormat="1" ht="19.5" customHeight="1">
      <c r="A38" s="162"/>
      <c r="B38" s="167"/>
      <c r="C38" s="168"/>
      <c r="D38" s="168"/>
      <c r="E38" s="168"/>
      <c r="F38" s="168"/>
      <c r="G38" s="168"/>
      <c r="H38" s="168"/>
      <c r="I38" s="168"/>
      <c r="J38" s="168"/>
      <c r="K38" s="168"/>
      <c r="L38" s="169"/>
      <c r="M38" s="167"/>
      <c r="N38" s="168"/>
      <c r="O38" s="168"/>
      <c r="P38" s="168"/>
      <c r="Q38" s="168"/>
      <c r="R38" s="168"/>
      <c r="S38" s="168"/>
      <c r="T38" s="168"/>
      <c r="U38" s="168"/>
      <c r="V38" s="168"/>
      <c r="W38" s="169"/>
      <c r="X38" s="272"/>
      <c r="Y38" s="273"/>
      <c r="Z38" s="273"/>
      <c r="AA38" s="273"/>
      <c r="AB38" s="273"/>
      <c r="AC38" s="273"/>
      <c r="AD38" s="273"/>
      <c r="AE38" s="273"/>
      <c r="AF38" s="273"/>
      <c r="AG38" s="273"/>
      <c r="AH38" s="274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8"/>
    </row>
    <row r="39" spans="1:45" s="84" customFormat="1" ht="19.5" customHeight="1" thickBot="1">
      <c r="A39" s="163"/>
      <c r="B39" s="180" t="str">
        <f>CONCATENATE($H$10,$J$10,".",$L$10,".","0",RIGHT($B$15,1),".",RIGHT(K39,1),$A37)</f>
        <v>L451.15.05.S8</v>
      </c>
      <c r="C39" s="181"/>
      <c r="D39" s="182"/>
      <c r="E39" s="79">
        <v>3</v>
      </c>
      <c r="F39" s="100" t="s">
        <v>89</v>
      </c>
      <c r="G39" s="81"/>
      <c r="H39" s="82"/>
      <c r="I39" s="82"/>
      <c r="J39" s="83"/>
      <c r="K39" s="100" t="s">
        <v>65</v>
      </c>
      <c r="L39" s="80">
        <v>10</v>
      </c>
      <c r="M39" s="263" t="str">
        <f>CONCATENATE($H$10,$J$10,".",$L$10,".","0",RIGHT($M$15,1),".",RIGHT(V39,1),$A$34)</f>
        <v>L451.15.06.S7</v>
      </c>
      <c r="N39" s="264"/>
      <c r="O39" s="265"/>
      <c r="P39" s="79">
        <v>3</v>
      </c>
      <c r="Q39" s="100" t="s">
        <v>89</v>
      </c>
      <c r="R39" s="81"/>
      <c r="S39" s="82"/>
      <c r="T39" s="82"/>
      <c r="U39" s="83"/>
      <c r="V39" s="100" t="s">
        <v>65</v>
      </c>
      <c r="W39" s="80">
        <v>10</v>
      </c>
      <c r="X39" s="180"/>
      <c r="Y39" s="181"/>
      <c r="Z39" s="182"/>
      <c r="AA39" s="79"/>
      <c r="AB39" s="100"/>
      <c r="AC39" s="81"/>
      <c r="AD39" s="82"/>
      <c r="AE39" s="82"/>
      <c r="AF39" s="83"/>
      <c r="AG39" s="100"/>
      <c r="AH39" s="80"/>
      <c r="AI39" s="180"/>
      <c r="AJ39" s="181"/>
      <c r="AK39" s="182"/>
      <c r="AL39" s="79"/>
      <c r="AM39" s="100"/>
      <c r="AN39" s="81"/>
      <c r="AO39" s="82"/>
      <c r="AP39" s="82"/>
      <c r="AQ39" s="83"/>
      <c r="AR39" s="100"/>
      <c r="AS39" s="80"/>
    </row>
    <row r="40" spans="1:45" s="84" customFormat="1" ht="19.5" customHeight="1" thickTop="1">
      <c r="A40" s="161" t="s">
        <v>86</v>
      </c>
      <c r="B40" s="164"/>
      <c r="C40" s="165"/>
      <c r="D40" s="165"/>
      <c r="E40" s="165"/>
      <c r="F40" s="165"/>
      <c r="G40" s="165"/>
      <c r="H40" s="165"/>
      <c r="I40" s="165"/>
      <c r="J40" s="165"/>
      <c r="K40" s="165"/>
      <c r="L40" s="166"/>
      <c r="M40" s="165"/>
      <c r="N40" s="165"/>
      <c r="O40" s="165"/>
      <c r="P40" s="170"/>
      <c r="Q40" s="170"/>
      <c r="R40" s="170"/>
      <c r="S40" s="170"/>
      <c r="T40" s="170"/>
      <c r="U40" s="170"/>
      <c r="V40" s="170"/>
      <c r="W40" s="171"/>
      <c r="X40" s="164"/>
      <c r="Y40" s="165"/>
      <c r="Z40" s="165"/>
      <c r="AA40" s="165"/>
      <c r="AB40" s="165"/>
      <c r="AC40" s="165"/>
      <c r="AD40" s="165"/>
      <c r="AE40" s="165"/>
      <c r="AF40" s="165"/>
      <c r="AG40" s="165"/>
      <c r="AH40" s="166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6"/>
    </row>
    <row r="41" spans="1:45" s="84" customFormat="1" ht="19.5" customHeight="1">
      <c r="A41" s="162"/>
      <c r="B41" s="167"/>
      <c r="C41" s="168"/>
      <c r="D41" s="168"/>
      <c r="E41" s="168"/>
      <c r="F41" s="168"/>
      <c r="G41" s="168"/>
      <c r="H41" s="168"/>
      <c r="I41" s="168"/>
      <c r="J41" s="168"/>
      <c r="K41" s="168"/>
      <c r="L41" s="169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3"/>
      <c r="X41" s="167"/>
      <c r="Y41" s="168"/>
      <c r="Z41" s="168"/>
      <c r="AA41" s="168"/>
      <c r="AB41" s="168"/>
      <c r="AC41" s="168"/>
      <c r="AD41" s="168"/>
      <c r="AE41" s="168"/>
      <c r="AF41" s="168"/>
      <c r="AG41" s="168"/>
      <c r="AH41" s="169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8"/>
    </row>
    <row r="42" spans="1:45" s="84" customFormat="1" ht="19.5" customHeight="1" thickBot="1">
      <c r="A42" s="163"/>
      <c r="B42" s="180"/>
      <c r="C42" s="181"/>
      <c r="D42" s="182"/>
      <c r="E42" s="79"/>
      <c r="F42" s="100"/>
      <c r="G42" s="81"/>
      <c r="H42" s="82"/>
      <c r="I42" s="82"/>
      <c r="J42" s="83"/>
      <c r="K42" s="100"/>
      <c r="L42" s="80"/>
      <c r="M42" s="180"/>
      <c r="N42" s="181"/>
      <c r="O42" s="182"/>
      <c r="P42" s="79"/>
      <c r="Q42" s="100"/>
      <c r="R42" s="81"/>
      <c r="S42" s="82"/>
      <c r="T42" s="82"/>
      <c r="U42" s="83"/>
      <c r="V42" s="100"/>
      <c r="W42" s="80"/>
      <c r="X42" s="180"/>
      <c r="Y42" s="181"/>
      <c r="Z42" s="182"/>
      <c r="AA42" s="79"/>
      <c r="AB42" s="100"/>
      <c r="AC42" s="81"/>
      <c r="AD42" s="82"/>
      <c r="AE42" s="82"/>
      <c r="AF42" s="83"/>
      <c r="AG42" s="100"/>
      <c r="AH42" s="80"/>
      <c r="AI42" s="279"/>
      <c r="AJ42" s="280"/>
      <c r="AK42" s="281"/>
      <c r="AL42" s="113"/>
      <c r="AM42" s="105"/>
      <c r="AN42" s="106"/>
      <c r="AO42" s="107"/>
      <c r="AP42" s="107"/>
      <c r="AQ42" s="108"/>
      <c r="AR42" s="105"/>
      <c r="AS42" s="114"/>
    </row>
    <row r="43" spans="1:45" s="84" customFormat="1" ht="19.5" customHeight="1" thickTop="1">
      <c r="A43" s="239" t="s">
        <v>54</v>
      </c>
      <c r="B43" s="233" t="s">
        <v>0</v>
      </c>
      <c r="C43" s="234"/>
      <c r="D43" s="85"/>
      <c r="E43" s="235">
        <f>SUM(G18:J18,G21:J21,G24:J24,G27:J27,G30:J30,G33:J33,G36:J36,G39:J39,G42:J42)</f>
        <v>364</v>
      </c>
      <c r="F43" s="236"/>
      <c r="G43" s="266" t="s">
        <v>18</v>
      </c>
      <c r="H43" s="267"/>
      <c r="I43" s="267"/>
      <c r="J43" s="268"/>
      <c r="K43" s="244">
        <f>SUM(L18,L21,L24,L27,L30,L33,L36,L39,L42)</f>
        <v>346</v>
      </c>
      <c r="L43" s="236"/>
      <c r="M43" s="233" t="s">
        <v>0</v>
      </c>
      <c r="N43" s="234"/>
      <c r="O43" s="85"/>
      <c r="P43" s="235">
        <f>SUM(R18:U18,R21:U21,R24:U24,R27:U27,R30:U30,R33:U33,R36:U36,R39:U39,R42:U42)</f>
        <v>364</v>
      </c>
      <c r="Q43" s="236"/>
      <c r="R43" s="266" t="s">
        <v>18</v>
      </c>
      <c r="S43" s="267"/>
      <c r="T43" s="267"/>
      <c r="U43" s="268"/>
      <c r="V43" s="244">
        <f>SUM(W18,W21,W24,W27,W30,W33,W36,W39,W42)</f>
        <v>346</v>
      </c>
      <c r="W43" s="236"/>
      <c r="X43" s="233" t="s">
        <v>0</v>
      </c>
      <c r="Y43" s="234"/>
      <c r="Z43" s="85"/>
      <c r="AA43" s="235">
        <f>SUM(AC18:AF18,AC21:AF21,AC24:AF24,AC27:AF27,AC30:AF30,AC33:AF33,AC36:AF36,AC39:AF39,AC42:AF42)</f>
        <v>364</v>
      </c>
      <c r="AB43" s="236"/>
      <c r="AC43" s="266" t="s">
        <v>18</v>
      </c>
      <c r="AD43" s="267"/>
      <c r="AE43" s="267"/>
      <c r="AF43" s="268"/>
      <c r="AG43" s="244">
        <f>SUM(AH18,AH21,AH24,AH27,AH30,AH33,AH36,AH39,AH42)</f>
        <v>386</v>
      </c>
      <c r="AH43" s="236"/>
      <c r="AI43" s="233" t="s">
        <v>0</v>
      </c>
      <c r="AJ43" s="234"/>
      <c r="AK43" s="85"/>
      <c r="AL43" s="235">
        <f>SUM(AN18:AQ18,AN21:AQ21,AN24:AQ24,AN27:AQ27,AN30:AQ30,AN33:AQ33,AN36:AQ36,AN39:AQ39,AN42:AQ42)</f>
        <v>364</v>
      </c>
      <c r="AM43" s="236"/>
      <c r="AN43" s="266" t="s">
        <v>18</v>
      </c>
      <c r="AO43" s="267"/>
      <c r="AP43" s="267"/>
      <c r="AQ43" s="268"/>
      <c r="AR43" s="244">
        <f>SUM(AS18,AS21,AS24,AS27,AS30,AS33,AS36,AS39,AS42)</f>
        <v>386</v>
      </c>
      <c r="AS43" s="236"/>
    </row>
    <row r="44" spans="1:45" s="84" customFormat="1" ht="37.5" customHeight="1" thickBot="1">
      <c r="A44" s="240"/>
      <c r="B44" s="237" t="s">
        <v>1</v>
      </c>
      <c r="C44" s="238"/>
      <c r="D44" s="86"/>
      <c r="E44" s="241">
        <f>SUM(E18,E21,E24,E27,E30,E33,E36,E39,E42)</f>
        <v>30</v>
      </c>
      <c r="F44" s="242"/>
      <c r="G44" s="237" t="s">
        <v>17</v>
      </c>
      <c r="H44" s="238"/>
      <c r="I44" s="238"/>
      <c r="J44" s="243"/>
      <c r="K44" s="237" t="s">
        <v>97</v>
      </c>
      <c r="L44" s="243"/>
      <c r="M44" s="237" t="s">
        <v>1</v>
      </c>
      <c r="N44" s="238"/>
      <c r="O44" s="86"/>
      <c r="P44" s="241">
        <f>SUM(P18,P21,P24,P27,P30,P33,P36,P39,P42)</f>
        <v>30</v>
      </c>
      <c r="Q44" s="242"/>
      <c r="R44" s="237" t="s">
        <v>17</v>
      </c>
      <c r="S44" s="238"/>
      <c r="T44" s="238"/>
      <c r="U44" s="243"/>
      <c r="V44" s="237" t="s">
        <v>91</v>
      </c>
      <c r="W44" s="243"/>
      <c r="X44" s="237" t="s">
        <v>1</v>
      </c>
      <c r="Y44" s="238"/>
      <c r="Z44" s="86"/>
      <c r="AA44" s="241">
        <f>SUM(AA18,AA21,AA24,AA27,AA30,AA33,AA36,AA39,AA42)</f>
        <v>30</v>
      </c>
      <c r="AB44" s="242"/>
      <c r="AC44" s="237" t="s">
        <v>17</v>
      </c>
      <c r="AD44" s="238"/>
      <c r="AE44" s="238"/>
      <c r="AF44" s="243"/>
      <c r="AG44" s="237" t="s">
        <v>91</v>
      </c>
      <c r="AH44" s="243"/>
      <c r="AI44" s="237" t="s">
        <v>1</v>
      </c>
      <c r="AJ44" s="238"/>
      <c r="AK44" s="86"/>
      <c r="AL44" s="241">
        <f>SUM(AL18,AL21,AL24,AL27,AL30,AL33,AL36,AL39,AL42)</f>
        <v>30</v>
      </c>
      <c r="AM44" s="242"/>
      <c r="AN44" s="237" t="s">
        <v>17</v>
      </c>
      <c r="AO44" s="238"/>
      <c r="AP44" s="238"/>
      <c r="AQ44" s="243"/>
      <c r="AR44" s="237" t="s">
        <v>58</v>
      </c>
      <c r="AS44" s="243"/>
    </row>
    <row r="45" spans="1:45" s="84" customFormat="1" ht="19.5" customHeight="1" thickTop="1">
      <c r="A45" s="239" t="s">
        <v>55</v>
      </c>
      <c r="B45" s="233" t="s">
        <v>0</v>
      </c>
      <c r="C45" s="234"/>
      <c r="D45" s="87"/>
      <c r="E45" s="235">
        <f>SUM(G46:J46)</f>
        <v>26</v>
      </c>
      <c r="F45" s="236"/>
      <c r="G45" s="88"/>
      <c r="H45" s="89"/>
      <c r="I45" s="89"/>
      <c r="J45" s="89"/>
      <c r="K45" s="89"/>
      <c r="L45" s="90"/>
      <c r="M45" s="233" t="s">
        <v>0</v>
      </c>
      <c r="N45" s="234"/>
      <c r="O45" s="87"/>
      <c r="P45" s="282">
        <f>SUM(R46:U46)</f>
        <v>26</v>
      </c>
      <c r="Q45" s="283"/>
      <c r="R45" s="88"/>
      <c r="S45" s="89"/>
      <c r="T45" s="89"/>
      <c r="U45" s="89"/>
      <c r="V45" s="89"/>
      <c r="W45" s="90"/>
      <c r="X45" s="233" t="s">
        <v>0</v>
      </c>
      <c r="Y45" s="234"/>
      <c r="Z45" s="87"/>
      <c r="AA45" s="235">
        <f>SUM(AC46:AF46)</f>
        <v>26</v>
      </c>
      <c r="AB45" s="236"/>
      <c r="AC45" s="88"/>
      <c r="AD45" s="89"/>
      <c r="AE45" s="89"/>
      <c r="AF45" s="89"/>
      <c r="AG45" s="89"/>
      <c r="AH45" s="90"/>
      <c r="AI45" s="233" t="s">
        <v>0</v>
      </c>
      <c r="AJ45" s="234"/>
      <c r="AK45" s="87"/>
      <c r="AL45" s="282">
        <f>SUM(AN46:AQ46)</f>
        <v>26</v>
      </c>
      <c r="AM45" s="283"/>
      <c r="AN45" s="88"/>
      <c r="AO45" s="89"/>
      <c r="AP45" s="89"/>
      <c r="AQ45" s="89"/>
      <c r="AR45" s="89"/>
      <c r="AS45" s="90"/>
    </row>
    <row r="46" spans="1:45" s="84" customFormat="1" ht="35.25" customHeight="1" thickBot="1">
      <c r="A46" s="240"/>
      <c r="B46" s="237" t="s">
        <v>2</v>
      </c>
      <c r="C46" s="238"/>
      <c r="D46" s="91"/>
      <c r="E46" s="91"/>
      <c r="F46" s="92"/>
      <c r="G46" s="97">
        <f>(G18+G21+G24+G27+G30+G33+G36+G39+G42)/14</f>
        <v>13</v>
      </c>
      <c r="H46" s="98">
        <f>(H18+H21+H24+H27+H30+H33+H36+H39+H42)/14</f>
        <v>1</v>
      </c>
      <c r="I46" s="98">
        <f>(I18+I21+I24+I27+I30+I33+I36+I39+I42)/14</f>
        <v>10</v>
      </c>
      <c r="J46" s="98">
        <f>(J18+J21+J24+J27+J30+J33+J36+J39+J42)/14</f>
        <v>2</v>
      </c>
      <c r="K46" s="94" t="s">
        <v>3</v>
      </c>
      <c r="L46" s="95"/>
      <c r="M46" s="237" t="s">
        <v>2</v>
      </c>
      <c r="N46" s="238"/>
      <c r="O46" s="91"/>
      <c r="P46" s="91"/>
      <c r="Q46" s="92"/>
      <c r="R46" s="97">
        <f>(R18+R21+R24+R27+R30+R33+R36+R39+R42)/14</f>
        <v>13</v>
      </c>
      <c r="S46" s="98">
        <f>(S18+S21+S24+S27+S30+S33+S36+S39+S42)/14</f>
        <v>1</v>
      </c>
      <c r="T46" s="98">
        <f>(T18+T21+T24+T27+T30+T33+T36+T39+T42)/14</f>
        <v>10</v>
      </c>
      <c r="U46" s="98">
        <f>(U18+U21+U24+U27+U30+U33+U36+U39+U42)/14</f>
        <v>2</v>
      </c>
      <c r="V46" s="94" t="s">
        <v>3</v>
      </c>
      <c r="W46" s="95"/>
      <c r="X46" s="237" t="s">
        <v>2</v>
      </c>
      <c r="Y46" s="238"/>
      <c r="Z46" s="91"/>
      <c r="AA46" s="91"/>
      <c r="AB46" s="92"/>
      <c r="AC46" s="97">
        <f>(AC18+AC21+AC24+AC27+AC30+AC33+AC36+AC39+AC42)/14</f>
        <v>14</v>
      </c>
      <c r="AD46" s="98">
        <f>(AD18+AD21+AD24+AD27+AD30+AD33+AD36+AD39+AD42)/14</f>
        <v>0</v>
      </c>
      <c r="AE46" s="98">
        <f>(AE18+AE21+AE24+AE27+AE30+AE33+AE36+AE39+AE42)/14</f>
        <v>6</v>
      </c>
      <c r="AF46" s="98">
        <f>(AF18+AF21+AF24+AF27+AF30+AF33+AF36+AF39+AF42)/14</f>
        <v>6</v>
      </c>
      <c r="AG46" s="94" t="s">
        <v>3</v>
      </c>
      <c r="AH46" s="95"/>
      <c r="AI46" s="237" t="s">
        <v>2</v>
      </c>
      <c r="AJ46" s="238"/>
      <c r="AK46" s="91"/>
      <c r="AL46" s="91"/>
      <c r="AM46" s="92"/>
      <c r="AN46" s="97">
        <f>(AN18+AN21+AN24+AN27+AN30+AN33+AN36+AN39+AN42)/14</f>
        <v>8</v>
      </c>
      <c r="AO46" s="98">
        <f>(AO18+AO21+AO24+AO27+AO30+AO33+AO36+AO39+AO42)/14</f>
        <v>1</v>
      </c>
      <c r="AP46" s="98">
        <f>(AP18+AP21+AP24+AP27+AP30+AP33+AP36+AP39+AP42)/14</f>
        <v>4</v>
      </c>
      <c r="AQ46" s="98">
        <f>(AQ18+AQ21+AQ24+AQ27+AQ30+AQ33+AQ36+AQ39+AQ42)/14</f>
        <v>13</v>
      </c>
      <c r="AR46" s="94" t="s">
        <v>3</v>
      </c>
      <c r="AS46" s="95"/>
    </row>
    <row r="47" spans="1:44" s="34" customFormat="1" ht="15.75" thickTop="1">
      <c r="A47" s="104" t="s">
        <v>59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</row>
    <row r="48" spans="1:41" s="5" customFormat="1" ht="15.75">
      <c r="A48" s="62" t="s">
        <v>22</v>
      </c>
      <c r="AN48" s="63" t="s">
        <v>48</v>
      </c>
      <c r="AO48" s="63"/>
    </row>
    <row r="49" s="5" customFormat="1" ht="15.75">
      <c r="A49" s="64" t="s">
        <v>32</v>
      </c>
    </row>
    <row r="50" spans="14:36" s="34" customFormat="1" ht="15.75">
      <c r="N50" s="65"/>
      <c r="O50" s="12"/>
      <c r="P50" s="12"/>
      <c r="Q50" s="12"/>
      <c r="R50" s="12"/>
      <c r="S50" s="12"/>
      <c r="T50" s="12"/>
      <c r="U50" s="12"/>
      <c r="V50" s="35"/>
      <c r="W50" s="37"/>
      <c r="X50" s="35"/>
      <c r="Y50" s="35"/>
      <c r="Z50" s="35"/>
      <c r="AA50" s="35"/>
      <c r="AB50" s="35"/>
      <c r="AC50" s="35"/>
      <c r="AD50" s="6"/>
      <c r="AE50" s="6"/>
      <c r="AF50" s="6"/>
      <c r="AG50" s="6"/>
      <c r="AH50" s="6"/>
      <c r="AI50" s="6"/>
      <c r="AJ50" s="6"/>
    </row>
    <row r="51" spans="1:45" s="34" customFormat="1" ht="18">
      <c r="A51" s="298" t="s">
        <v>147</v>
      </c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</row>
    <row r="52" spans="1:45" s="5" customFormat="1" ht="18.75" thickBot="1">
      <c r="A52" s="220" t="s">
        <v>94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</row>
    <row r="53" spans="2:45" s="34" customFormat="1" ht="19.5" thickBot="1" thickTop="1">
      <c r="B53" s="221" t="s">
        <v>176</v>
      </c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99" t="s">
        <v>175</v>
      </c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</row>
    <row r="54" spans="1:45" s="84" customFormat="1" ht="19.5" customHeight="1" thickBot="1" thickTop="1">
      <c r="A54" s="103"/>
      <c r="B54" s="245" t="s">
        <v>173</v>
      </c>
      <c r="C54" s="231"/>
      <c r="D54" s="231"/>
      <c r="E54" s="231"/>
      <c r="F54" s="231"/>
      <c r="G54" s="231"/>
      <c r="H54" s="231"/>
      <c r="I54" s="231"/>
      <c r="J54" s="231"/>
      <c r="K54" s="231"/>
      <c r="L54" s="232"/>
      <c r="M54" s="231" t="s">
        <v>170</v>
      </c>
      <c r="N54" s="231"/>
      <c r="O54" s="231"/>
      <c r="P54" s="231"/>
      <c r="Q54" s="231"/>
      <c r="R54" s="231"/>
      <c r="S54" s="231"/>
      <c r="T54" s="231"/>
      <c r="U54" s="231"/>
      <c r="V54" s="231"/>
      <c r="W54" s="232"/>
      <c r="X54" s="245" t="s">
        <v>171</v>
      </c>
      <c r="Y54" s="231"/>
      <c r="Z54" s="231"/>
      <c r="AA54" s="231"/>
      <c r="AB54" s="231"/>
      <c r="AC54" s="231"/>
      <c r="AD54" s="231"/>
      <c r="AE54" s="231"/>
      <c r="AF54" s="231"/>
      <c r="AG54" s="231"/>
      <c r="AH54" s="232"/>
      <c r="AI54" s="231" t="s">
        <v>172</v>
      </c>
      <c r="AJ54" s="231"/>
      <c r="AK54" s="231"/>
      <c r="AL54" s="231"/>
      <c r="AM54" s="231"/>
      <c r="AN54" s="231"/>
      <c r="AO54" s="231"/>
      <c r="AP54" s="231"/>
      <c r="AQ54" s="231"/>
      <c r="AR54" s="231"/>
      <c r="AS54" s="232"/>
    </row>
    <row r="55" spans="1:45" s="84" customFormat="1" ht="19.5" customHeight="1" thickTop="1">
      <c r="A55" s="162" t="s">
        <v>66</v>
      </c>
      <c r="B55" s="222"/>
      <c r="C55" s="223"/>
      <c r="D55" s="223"/>
      <c r="E55" s="223"/>
      <c r="F55" s="223"/>
      <c r="G55" s="223"/>
      <c r="H55" s="223"/>
      <c r="I55" s="223"/>
      <c r="J55" s="223"/>
      <c r="K55" s="223"/>
      <c r="L55" s="224"/>
      <c r="M55" s="170" t="s">
        <v>119</v>
      </c>
      <c r="N55" s="170"/>
      <c r="O55" s="170"/>
      <c r="P55" s="170"/>
      <c r="Q55" s="170"/>
      <c r="R55" s="170"/>
      <c r="S55" s="170"/>
      <c r="T55" s="170"/>
      <c r="U55" s="170"/>
      <c r="V55" s="170"/>
      <c r="W55" s="171"/>
      <c r="X55" s="253" t="s">
        <v>157</v>
      </c>
      <c r="Y55" s="284"/>
      <c r="Z55" s="284"/>
      <c r="AA55" s="284"/>
      <c r="AB55" s="284"/>
      <c r="AC55" s="284"/>
      <c r="AD55" s="284"/>
      <c r="AE55" s="284"/>
      <c r="AF55" s="284"/>
      <c r="AG55" s="284"/>
      <c r="AH55" s="285"/>
      <c r="AI55" s="227" t="s">
        <v>164</v>
      </c>
      <c r="AJ55" s="227"/>
      <c r="AK55" s="227"/>
      <c r="AL55" s="227"/>
      <c r="AM55" s="227"/>
      <c r="AN55" s="227"/>
      <c r="AO55" s="227"/>
      <c r="AP55" s="227"/>
      <c r="AQ55" s="227"/>
      <c r="AR55" s="227"/>
      <c r="AS55" s="228"/>
    </row>
    <row r="56" spans="1:45" s="84" customFormat="1" ht="19.5" customHeight="1">
      <c r="A56" s="162"/>
      <c r="B56" s="225"/>
      <c r="C56" s="172"/>
      <c r="D56" s="172"/>
      <c r="E56" s="172"/>
      <c r="F56" s="172"/>
      <c r="G56" s="172"/>
      <c r="H56" s="172"/>
      <c r="I56" s="172"/>
      <c r="J56" s="172"/>
      <c r="K56" s="172"/>
      <c r="L56" s="173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3"/>
      <c r="X56" s="269"/>
      <c r="Y56" s="258"/>
      <c r="Z56" s="258"/>
      <c r="AA56" s="258"/>
      <c r="AB56" s="258"/>
      <c r="AC56" s="258"/>
      <c r="AD56" s="258"/>
      <c r="AE56" s="258"/>
      <c r="AF56" s="258"/>
      <c r="AG56" s="258"/>
      <c r="AH56" s="25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30"/>
    </row>
    <row r="57" spans="1:45" s="84" customFormat="1" ht="19.5" customHeight="1" thickBot="1">
      <c r="A57" s="163"/>
      <c r="B57" s="180"/>
      <c r="C57" s="181"/>
      <c r="D57" s="182"/>
      <c r="E57" s="79"/>
      <c r="F57" s="100"/>
      <c r="G57" s="81"/>
      <c r="H57" s="82"/>
      <c r="I57" s="82"/>
      <c r="J57" s="83"/>
      <c r="K57" s="100"/>
      <c r="L57" s="80"/>
      <c r="M57" s="183" t="str">
        <f>CONCATENATE($H$10,$J$10,".",$L$10,".","0",RIGHT($M$15,1),".",RIGHT(V57,1),$A$19,"-",$A55)</f>
        <v>L451.15.06.S2-01</v>
      </c>
      <c r="N57" s="184"/>
      <c r="O57" s="185"/>
      <c r="P57" s="135">
        <v>4</v>
      </c>
      <c r="Q57" s="136" t="s">
        <v>4</v>
      </c>
      <c r="R57" s="135">
        <v>28</v>
      </c>
      <c r="S57" s="137">
        <v>0</v>
      </c>
      <c r="T57" s="137">
        <v>28</v>
      </c>
      <c r="U57" s="136">
        <v>0</v>
      </c>
      <c r="V57" s="132" t="s">
        <v>65</v>
      </c>
      <c r="W57" s="133">
        <f>125-56</f>
        <v>69</v>
      </c>
      <c r="X57" s="183" t="str">
        <f>CONCATENATE($H$10,$J$10,".",$L$10,".","0",RIGHT($X$15,1),".",RIGHT(AG18,1),$A$16,"-",$A55)</f>
        <v>L451.15.07.S1-01</v>
      </c>
      <c r="Y57" s="184"/>
      <c r="Z57" s="185"/>
      <c r="AA57" s="123">
        <v>5</v>
      </c>
      <c r="AB57" s="124" t="s">
        <v>4</v>
      </c>
      <c r="AC57" s="125">
        <v>28</v>
      </c>
      <c r="AD57" s="126">
        <v>0</v>
      </c>
      <c r="AE57" s="126">
        <v>14</v>
      </c>
      <c r="AF57" s="127">
        <v>14</v>
      </c>
      <c r="AG57" s="124" t="s">
        <v>65</v>
      </c>
      <c r="AH57" s="128">
        <v>69</v>
      </c>
      <c r="AI57" s="183" t="str">
        <f>CONCATENATE($H$10,$J$10,".",$L$10,".","0",RIGHT($X$15,1),".",RIGHT(AR18,1),$A$16,"-",$A55)</f>
        <v>L451.15.07.D1-01</v>
      </c>
      <c r="AJ57" s="184"/>
      <c r="AK57" s="185"/>
      <c r="AL57" s="123">
        <v>3</v>
      </c>
      <c r="AM57" s="124" t="s">
        <v>4</v>
      </c>
      <c r="AN57" s="125">
        <v>28</v>
      </c>
      <c r="AO57" s="126">
        <v>0</v>
      </c>
      <c r="AP57" s="126">
        <v>14</v>
      </c>
      <c r="AQ57" s="127">
        <v>0</v>
      </c>
      <c r="AR57" s="124" t="s">
        <v>64</v>
      </c>
      <c r="AS57" s="128">
        <v>33</v>
      </c>
    </row>
    <row r="58" spans="1:45" s="84" customFormat="1" ht="19.5" customHeight="1" thickTop="1">
      <c r="A58" s="161" t="s">
        <v>67</v>
      </c>
      <c r="B58" s="226"/>
      <c r="C58" s="170"/>
      <c r="D58" s="170"/>
      <c r="E58" s="170"/>
      <c r="F58" s="170"/>
      <c r="G58" s="170"/>
      <c r="H58" s="170"/>
      <c r="I58" s="170"/>
      <c r="J58" s="170"/>
      <c r="K58" s="170"/>
      <c r="L58" s="171"/>
      <c r="M58" s="170" t="s">
        <v>154</v>
      </c>
      <c r="N58" s="170"/>
      <c r="O58" s="170"/>
      <c r="P58" s="170"/>
      <c r="Q58" s="170"/>
      <c r="R58" s="170"/>
      <c r="S58" s="170"/>
      <c r="T58" s="170"/>
      <c r="U58" s="170"/>
      <c r="V58" s="170"/>
      <c r="W58" s="171"/>
      <c r="X58" s="186" t="s">
        <v>130</v>
      </c>
      <c r="Y58" s="187"/>
      <c r="Z58" s="187"/>
      <c r="AA58" s="187"/>
      <c r="AB58" s="187"/>
      <c r="AC58" s="187"/>
      <c r="AD58" s="187"/>
      <c r="AE58" s="187"/>
      <c r="AF58" s="187"/>
      <c r="AG58" s="187"/>
      <c r="AH58" s="188"/>
      <c r="AI58" s="256" t="s">
        <v>165</v>
      </c>
      <c r="AJ58" s="256"/>
      <c r="AK58" s="256"/>
      <c r="AL58" s="256"/>
      <c r="AM58" s="256"/>
      <c r="AN58" s="256"/>
      <c r="AO58" s="256"/>
      <c r="AP58" s="256"/>
      <c r="AQ58" s="256"/>
      <c r="AR58" s="256"/>
      <c r="AS58" s="257"/>
    </row>
    <row r="59" spans="1:45" s="84" customFormat="1" ht="19.5" customHeight="1">
      <c r="A59" s="162"/>
      <c r="B59" s="225"/>
      <c r="C59" s="172"/>
      <c r="D59" s="172"/>
      <c r="E59" s="172"/>
      <c r="F59" s="172"/>
      <c r="G59" s="172"/>
      <c r="H59" s="172"/>
      <c r="I59" s="172"/>
      <c r="J59" s="172"/>
      <c r="K59" s="172"/>
      <c r="L59" s="173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3"/>
      <c r="X59" s="189"/>
      <c r="Y59" s="190"/>
      <c r="Z59" s="190"/>
      <c r="AA59" s="190"/>
      <c r="AB59" s="190"/>
      <c r="AC59" s="190"/>
      <c r="AD59" s="190"/>
      <c r="AE59" s="190"/>
      <c r="AF59" s="190"/>
      <c r="AG59" s="190"/>
      <c r="AH59" s="191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9"/>
    </row>
    <row r="60" spans="1:45" s="84" customFormat="1" ht="19.5" customHeight="1" thickBot="1">
      <c r="A60" s="163"/>
      <c r="B60" s="180"/>
      <c r="C60" s="181"/>
      <c r="D60" s="182"/>
      <c r="E60" s="79"/>
      <c r="F60" s="100"/>
      <c r="G60" s="81"/>
      <c r="H60" s="82"/>
      <c r="I60" s="82"/>
      <c r="J60" s="83"/>
      <c r="K60" s="100"/>
      <c r="L60" s="80"/>
      <c r="M60" s="183" t="str">
        <f>CONCATENATE($H$10,$J$10,".",$L$10,".","0",RIGHT($M$15,1),".",RIGHT(V60,1),$A$19,"-",$A58)</f>
        <v>L451.15.06.S2-02</v>
      </c>
      <c r="N60" s="184"/>
      <c r="O60" s="185"/>
      <c r="P60" s="135">
        <v>4</v>
      </c>
      <c r="Q60" s="136" t="s">
        <v>4</v>
      </c>
      <c r="R60" s="135">
        <v>28</v>
      </c>
      <c r="S60" s="137">
        <v>0</v>
      </c>
      <c r="T60" s="137">
        <v>28</v>
      </c>
      <c r="U60" s="136">
        <v>0</v>
      </c>
      <c r="V60" s="132" t="s">
        <v>65</v>
      </c>
      <c r="W60" s="133">
        <f>125-56</f>
        <v>69</v>
      </c>
      <c r="X60" s="183" t="str">
        <f>CONCATENATE($H$10,$J$10,".",$L$10,".","0",RIGHT($X$15,1),".",RIGHT(AG21,1),$A$16,"-",$A58)</f>
        <v>L451.15.07.S1-02</v>
      </c>
      <c r="Y60" s="184"/>
      <c r="Z60" s="185"/>
      <c r="AA60" s="123">
        <v>5</v>
      </c>
      <c r="AB60" s="124" t="s">
        <v>4</v>
      </c>
      <c r="AC60" s="125">
        <v>28</v>
      </c>
      <c r="AD60" s="126">
        <v>0</v>
      </c>
      <c r="AE60" s="126">
        <v>14</v>
      </c>
      <c r="AF60" s="127">
        <v>14</v>
      </c>
      <c r="AG60" s="124" t="s">
        <v>65</v>
      </c>
      <c r="AH60" s="128">
        <v>69</v>
      </c>
      <c r="AI60" s="183" t="str">
        <f>CONCATENATE($H$10,$J$10,".",$L$10,".","0",RIGHT($X$15,1),".",RIGHT(AR21,1),$A$19,"-",$A58)</f>
        <v>L451.15.07.D2-02</v>
      </c>
      <c r="AJ60" s="184"/>
      <c r="AK60" s="185"/>
      <c r="AL60" s="123">
        <v>3</v>
      </c>
      <c r="AM60" s="124" t="s">
        <v>4</v>
      </c>
      <c r="AN60" s="125">
        <v>28</v>
      </c>
      <c r="AO60" s="126">
        <v>0</v>
      </c>
      <c r="AP60" s="126">
        <v>14</v>
      </c>
      <c r="AQ60" s="127">
        <v>0</v>
      </c>
      <c r="AR60" s="124" t="s">
        <v>64</v>
      </c>
      <c r="AS60" s="128">
        <v>58</v>
      </c>
    </row>
    <row r="61" spans="1:45" s="84" customFormat="1" ht="19.5" customHeight="1" thickTop="1">
      <c r="A61" s="161" t="s">
        <v>68</v>
      </c>
      <c r="B61" s="214"/>
      <c r="C61" s="215"/>
      <c r="D61" s="215"/>
      <c r="E61" s="215"/>
      <c r="F61" s="215"/>
      <c r="G61" s="215"/>
      <c r="H61" s="215"/>
      <c r="I61" s="215"/>
      <c r="J61" s="215"/>
      <c r="K61" s="215"/>
      <c r="L61" s="216"/>
      <c r="M61" s="170" t="s">
        <v>120</v>
      </c>
      <c r="N61" s="170"/>
      <c r="O61" s="170"/>
      <c r="P61" s="170"/>
      <c r="Q61" s="170"/>
      <c r="R61" s="170"/>
      <c r="S61" s="170"/>
      <c r="T61" s="170"/>
      <c r="U61" s="170"/>
      <c r="V61" s="170"/>
      <c r="W61" s="171"/>
      <c r="X61" s="174" t="s">
        <v>128</v>
      </c>
      <c r="Y61" s="256"/>
      <c r="Z61" s="256"/>
      <c r="AA61" s="256"/>
      <c r="AB61" s="256"/>
      <c r="AC61" s="256"/>
      <c r="AD61" s="256"/>
      <c r="AE61" s="256"/>
      <c r="AF61" s="256"/>
      <c r="AG61" s="256"/>
      <c r="AH61" s="257"/>
      <c r="AI61" s="256" t="s">
        <v>131</v>
      </c>
      <c r="AJ61" s="256"/>
      <c r="AK61" s="256"/>
      <c r="AL61" s="256"/>
      <c r="AM61" s="256"/>
      <c r="AN61" s="256"/>
      <c r="AO61" s="256"/>
      <c r="AP61" s="256"/>
      <c r="AQ61" s="256"/>
      <c r="AR61" s="256"/>
      <c r="AS61" s="257"/>
    </row>
    <row r="62" spans="1:45" s="84" customFormat="1" ht="19.5" customHeight="1">
      <c r="A62" s="162"/>
      <c r="B62" s="217"/>
      <c r="C62" s="218"/>
      <c r="D62" s="218"/>
      <c r="E62" s="218"/>
      <c r="F62" s="218"/>
      <c r="G62" s="218"/>
      <c r="H62" s="218"/>
      <c r="I62" s="218"/>
      <c r="J62" s="218"/>
      <c r="K62" s="218"/>
      <c r="L62" s="219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3"/>
      <c r="X62" s="269"/>
      <c r="Y62" s="258"/>
      <c r="Z62" s="258"/>
      <c r="AA62" s="258"/>
      <c r="AB62" s="258"/>
      <c r="AC62" s="258"/>
      <c r="AD62" s="258"/>
      <c r="AE62" s="258"/>
      <c r="AF62" s="258"/>
      <c r="AG62" s="258"/>
      <c r="AH62" s="259"/>
      <c r="AI62" s="258"/>
      <c r="AJ62" s="258"/>
      <c r="AK62" s="258"/>
      <c r="AL62" s="258"/>
      <c r="AM62" s="258"/>
      <c r="AN62" s="258"/>
      <c r="AO62" s="258"/>
      <c r="AP62" s="258"/>
      <c r="AQ62" s="258"/>
      <c r="AR62" s="258"/>
      <c r="AS62" s="259"/>
    </row>
    <row r="63" spans="1:45" s="84" customFormat="1" ht="19.5" customHeight="1" thickBot="1">
      <c r="A63" s="163"/>
      <c r="B63" s="180"/>
      <c r="C63" s="181"/>
      <c r="D63" s="182"/>
      <c r="E63" s="79"/>
      <c r="F63" s="100"/>
      <c r="G63" s="81"/>
      <c r="H63" s="82"/>
      <c r="I63" s="82"/>
      <c r="J63" s="83"/>
      <c r="K63" s="100"/>
      <c r="L63" s="80"/>
      <c r="M63" s="183" t="str">
        <f>CONCATENATE($H$10,$J$10,".",$L$10,".","0",RIGHT($M$15,1),".",RIGHT(V63,1),$A$25,"-",$A61)</f>
        <v>L451.15.06.S4-03</v>
      </c>
      <c r="N63" s="184"/>
      <c r="O63" s="185"/>
      <c r="P63" s="135">
        <v>4</v>
      </c>
      <c r="Q63" s="136" t="s">
        <v>4</v>
      </c>
      <c r="R63" s="135">
        <v>28</v>
      </c>
      <c r="S63" s="137">
        <v>0</v>
      </c>
      <c r="T63" s="137">
        <v>28</v>
      </c>
      <c r="U63" s="136">
        <v>0</v>
      </c>
      <c r="V63" s="132" t="s">
        <v>65</v>
      </c>
      <c r="W63" s="133">
        <f>100-56</f>
        <v>44</v>
      </c>
      <c r="X63" s="183" t="str">
        <f>CONCATENATE($H$10,$J$10,".",$L$10,".","0",RIGHT($X$15,1),".",RIGHT(AG24,1),$A$19,"-",$A61)</f>
        <v>L451.15.07.S2-03</v>
      </c>
      <c r="Y63" s="184"/>
      <c r="Z63" s="185"/>
      <c r="AA63" s="123">
        <v>4</v>
      </c>
      <c r="AB63" s="124" t="s">
        <v>57</v>
      </c>
      <c r="AC63" s="125">
        <v>28</v>
      </c>
      <c r="AD63" s="126">
        <v>0</v>
      </c>
      <c r="AE63" s="126">
        <v>0</v>
      </c>
      <c r="AF63" s="127">
        <v>14</v>
      </c>
      <c r="AG63" s="124" t="s">
        <v>65</v>
      </c>
      <c r="AH63" s="128">
        <v>58</v>
      </c>
      <c r="AI63" s="183" t="str">
        <f>CONCATENATE($H$10,$J$10,".",$L$10,".","0",RIGHT($X$15,1),".",RIGHT(AR24,1),$A$22,"-",$A61)</f>
        <v>L451.15.07.D3-03</v>
      </c>
      <c r="AJ63" s="184"/>
      <c r="AK63" s="185"/>
      <c r="AL63" s="123">
        <v>3</v>
      </c>
      <c r="AM63" s="124" t="s">
        <v>4</v>
      </c>
      <c r="AN63" s="125">
        <v>28</v>
      </c>
      <c r="AO63" s="126">
        <v>0</v>
      </c>
      <c r="AP63" s="126">
        <v>14</v>
      </c>
      <c r="AQ63" s="127">
        <v>0</v>
      </c>
      <c r="AR63" s="124" t="s">
        <v>64</v>
      </c>
      <c r="AS63" s="128">
        <v>33</v>
      </c>
    </row>
    <row r="64" spans="1:45" s="84" customFormat="1" ht="19.5" customHeight="1" thickTop="1">
      <c r="A64" s="161" t="s">
        <v>69</v>
      </c>
      <c r="B64" s="226"/>
      <c r="C64" s="170"/>
      <c r="D64" s="170"/>
      <c r="E64" s="170"/>
      <c r="F64" s="170"/>
      <c r="G64" s="170"/>
      <c r="H64" s="170"/>
      <c r="I64" s="170"/>
      <c r="J64" s="170"/>
      <c r="K64" s="170"/>
      <c r="L64" s="171"/>
      <c r="M64" s="170" t="s">
        <v>155</v>
      </c>
      <c r="N64" s="170"/>
      <c r="O64" s="170"/>
      <c r="P64" s="170"/>
      <c r="Q64" s="170"/>
      <c r="R64" s="170"/>
      <c r="S64" s="170"/>
      <c r="T64" s="170"/>
      <c r="U64" s="170"/>
      <c r="V64" s="170"/>
      <c r="W64" s="171"/>
      <c r="X64" s="186" t="s">
        <v>124</v>
      </c>
      <c r="Y64" s="256"/>
      <c r="Z64" s="256"/>
      <c r="AA64" s="256"/>
      <c r="AB64" s="256"/>
      <c r="AC64" s="256"/>
      <c r="AD64" s="256"/>
      <c r="AE64" s="256"/>
      <c r="AF64" s="256"/>
      <c r="AG64" s="256"/>
      <c r="AH64" s="257"/>
      <c r="AI64" s="256" t="s">
        <v>133</v>
      </c>
      <c r="AJ64" s="256"/>
      <c r="AK64" s="256"/>
      <c r="AL64" s="256"/>
      <c r="AM64" s="256"/>
      <c r="AN64" s="256"/>
      <c r="AO64" s="256"/>
      <c r="AP64" s="256"/>
      <c r="AQ64" s="256"/>
      <c r="AR64" s="256"/>
      <c r="AS64" s="257"/>
    </row>
    <row r="65" spans="1:45" s="84" customFormat="1" ht="19.5" customHeight="1">
      <c r="A65" s="162"/>
      <c r="B65" s="225"/>
      <c r="C65" s="172"/>
      <c r="D65" s="172"/>
      <c r="E65" s="172"/>
      <c r="F65" s="172"/>
      <c r="G65" s="172"/>
      <c r="H65" s="172"/>
      <c r="I65" s="172"/>
      <c r="J65" s="172"/>
      <c r="K65" s="172"/>
      <c r="L65" s="173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3"/>
      <c r="X65" s="269"/>
      <c r="Y65" s="258"/>
      <c r="Z65" s="258"/>
      <c r="AA65" s="258"/>
      <c r="AB65" s="258"/>
      <c r="AC65" s="258"/>
      <c r="AD65" s="258"/>
      <c r="AE65" s="258"/>
      <c r="AF65" s="258"/>
      <c r="AG65" s="258"/>
      <c r="AH65" s="259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9"/>
    </row>
    <row r="66" spans="1:45" s="84" customFormat="1" ht="19.5" customHeight="1" thickBot="1">
      <c r="A66" s="163"/>
      <c r="B66" s="180"/>
      <c r="C66" s="181"/>
      <c r="D66" s="182"/>
      <c r="E66" s="79"/>
      <c r="F66" s="100"/>
      <c r="G66" s="81"/>
      <c r="H66" s="82"/>
      <c r="I66" s="82"/>
      <c r="J66" s="83"/>
      <c r="K66" s="100"/>
      <c r="L66" s="80"/>
      <c r="M66" s="183" t="str">
        <f>CONCATENATE($H$10,$J$10,".",$L$10,".","0",RIGHT($M$15,1),".",RIGHT(V66,1),$A$25,"-",$A64)</f>
        <v>L451.15.06.S4-04</v>
      </c>
      <c r="N66" s="184"/>
      <c r="O66" s="185"/>
      <c r="P66" s="135">
        <v>4</v>
      </c>
      <c r="Q66" s="136" t="s">
        <v>4</v>
      </c>
      <c r="R66" s="135">
        <v>28</v>
      </c>
      <c r="S66" s="137">
        <v>0</v>
      </c>
      <c r="T66" s="137">
        <v>28</v>
      </c>
      <c r="U66" s="136">
        <v>0</v>
      </c>
      <c r="V66" s="132" t="s">
        <v>65</v>
      </c>
      <c r="W66" s="133">
        <f>100-56</f>
        <v>44</v>
      </c>
      <c r="X66" s="183" t="str">
        <f>CONCATENATE($H$10,$J$10,".",$L$10,".","0",RIGHT($X$15,1),".",RIGHT(AG66,1),$A$19,"-",$A64)</f>
        <v>L451.15.07.S2-04</v>
      </c>
      <c r="Y66" s="184"/>
      <c r="Z66" s="185"/>
      <c r="AA66" s="123">
        <v>4</v>
      </c>
      <c r="AB66" s="124" t="s">
        <v>57</v>
      </c>
      <c r="AC66" s="125">
        <v>28</v>
      </c>
      <c r="AD66" s="126">
        <v>0</v>
      </c>
      <c r="AE66" s="126">
        <v>0</v>
      </c>
      <c r="AF66" s="127">
        <v>14</v>
      </c>
      <c r="AG66" s="124" t="s">
        <v>65</v>
      </c>
      <c r="AH66" s="128">
        <v>58</v>
      </c>
      <c r="AI66" s="183" t="str">
        <f>CONCATENATE($H$10,$J$10,".",$L$10,".","0",RIGHT($X$15,1),".",RIGHT(AR27,1),$A$25,"-",$A64)</f>
        <v>L451.15.07.D4-04</v>
      </c>
      <c r="AJ66" s="184"/>
      <c r="AK66" s="185"/>
      <c r="AL66" s="123">
        <v>3</v>
      </c>
      <c r="AM66" s="124" t="s">
        <v>4</v>
      </c>
      <c r="AN66" s="125">
        <v>14</v>
      </c>
      <c r="AO66" s="126">
        <v>0</v>
      </c>
      <c r="AP66" s="126">
        <v>14</v>
      </c>
      <c r="AQ66" s="127">
        <v>0</v>
      </c>
      <c r="AR66" s="124" t="s">
        <v>64</v>
      </c>
      <c r="AS66" s="128">
        <v>47</v>
      </c>
    </row>
    <row r="67" spans="1:45" s="84" customFormat="1" ht="19.5" customHeight="1" thickTop="1">
      <c r="A67" s="161" t="s">
        <v>70</v>
      </c>
      <c r="B67" s="214"/>
      <c r="C67" s="215"/>
      <c r="D67" s="215"/>
      <c r="E67" s="215"/>
      <c r="F67" s="215"/>
      <c r="G67" s="215"/>
      <c r="H67" s="215"/>
      <c r="I67" s="215"/>
      <c r="J67" s="215"/>
      <c r="K67" s="215"/>
      <c r="L67" s="216"/>
      <c r="M67" s="170" t="s">
        <v>121</v>
      </c>
      <c r="N67" s="170"/>
      <c r="O67" s="170"/>
      <c r="P67" s="170"/>
      <c r="Q67" s="170"/>
      <c r="R67" s="170"/>
      <c r="S67" s="170"/>
      <c r="T67" s="170"/>
      <c r="U67" s="170"/>
      <c r="V67" s="170"/>
      <c r="W67" s="171"/>
      <c r="X67" s="186" t="s">
        <v>125</v>
      </c>
      <c r="Y67" s="187"/>
      <c r="Z67" s="187"/>
      <c r="AA67" s="187"/>
      <c r="AB67" s="187"/>
      <c r="AC67" s="187"/>
      <c r="AD67" s="187"/>
      <c r="AE67" s="187"/>
      <c r="AF67" s="187"/>
      <c r="AG67" s="187"/>
      <c r="AH67" s="188"/>
      <c r="AI67" s="170" t="s">
        <v>166</v>
      </c>
      <c r="AJ67" s="170"/>
      <c r="AK67" s="170"/>
      <c r="AL67" s="170"/>
      <c r="AM67" s="170"/>
      <c r="AN67" s="170"/>
      <c r="AO67" s="170"/>
      <c r="AP67" s="170"/>
      <c r="AQ67" s="170"/>
      <c r="AR67" s="170"/>
      <c r="AS67" s="171"/>
    </row>
    <row r="68" spans="1:45" s="84" customFormat="1" ht="19.5" customHeight="1">
      <c r="A68" s="162"/>
      <c r="B68" s="217"/>
      <c r="C68" s="218"/>
      <c r="D68" s="218"/>
      <c r="E68" s="218"/>
      <c r="F68" s="218"/>
      <c r="G68" s="218"/>
      <c r="H68" s="218"/>
      <c r="I68" s="218"/>
      <c r="J68" s="218"/>
      <c r="K68" s="218"/>
      <c r="L68" s="219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3"/>
      <c r="X68" s="189"/>
      <c r="Y68" s="190"/>
      <c r="Z68" s="190"/>
      <c r="AA68" s="190"/>
      <c r="AB68" s="190"/>
      <c r="AC68" s="190"/>
      <c r="AD68" s="190"/>
      <c r="AE68" s="190"/>
      <c r="AF68" s="190"/>
      <c r="AG68" s="190"/>
      <c r="AH68" s="191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3"/>
    </row>
    <row r="69" spans="1:45" s="84" customFormat="1" ht="19.5" customHeight="1" thickBot="1">
      <c r="A69" s="163"/>
      <c r="B69" s="180"/>
      <c r="C69" s="181"/>
      <c r="D69" s="182"/>
      <c r="E69" s="79"/>
      <c r="F69" s="100"/>
      <c r="G69" s="81"/>
      <c r="H69" s="82"/>
      <c r="I69" s="82"/>
      <c r="J69" s="83"/>
      <c r="K69" s="100"/>
      <c r="L69" s="80"/>
      <c r="M69" s="183" t="str">
        <f>CONCATENATE($H$10,$J$10,".",$L$10,".","0",RIGHT($M$15,1),".",RIGHT(V69,1),$A$31,"-",$A67)</f>
        <v>L451.15.06.D6-05</v>
      </c>
      <c r="N69" s="184"/>
      <c r="O69" s="185"/>
      <c r="P69" s="135">
        <v>4</v>
      </c>
      <c r="Q69" s="136" t="s">
        <v>57</v>
      </c>
      <c r="R69" s="135">
        <v>28</v>
      </c>
      <c r="S69" s="137">
        <v>0</v>
      </c>
      <c r="T69" s="137">
        <v>28</v>
      </c>
      <c r="U69" s="136">
        <v>0</v>
      </c>
      <c r="V69" s="132" t="s">
        <v>64</v>
      </c>
      <c r="W69" s="133">
        <f>100-56</f>
        <v>44</v>
      </c>
      <c r="X69" s="183" t="str">
        <f>CONCATENATE($H$10,$J$10,".",$L$10,".","0",RIGHT($X$15,1),".",RIGHT(AG24,1),$A$22,"-",$A67)</f>
        <v>L451.15.07.S3-05</v>
      </c>
      <c r="Y69" s="184"/>
      <c r="Z69" s="185"/>
      <c r="AA69" s="123">
        <v>4</v>
      </c>
      <c r="AB69" s="124" t="s">
        <v>57</v>
      </c>
      <c r="AC69" s="125">
        <v>28</v>
      </c>
      <c r="AD69" s="126">
        <v>0</v>
      </c>
      <c r="AE69" s="126">
        <v>14</v>
      </c>
      <c r="AF69" s="127">
        <v>14</v>
      </c>
      <c r="AG69" s="124" t="s">
        <v>65</v>
      </c>
      <c r="AH69" s="128">
        <v>44</v>
      </c>
      <c r="AI69" s="263" t="str">
        <f>CONCATENATE($H$10,$J$10,".",$L$10,".","0",RIGHT($AI$15,1),".",RIGHT(AR69,1),$A$16,"-",$A$67)</f>
        <v>L451.15.08.D1-05</v>
      </c>
      <c r="AJ69" s="264"/>
      <c r="AK69" s="265"/>
      <c r="AL69" s="123">
        <v>3</v>
      </c>
      <c r="AM69" s="124" t="s">
        <v>4</v>
      </c>
      <c r="AN69" s="125">
        <v>28</v>
      </c>
      <c r="AO69" s="126">
        <v>0</v>
      </c>
      <c r="AP69" s="126">
        <v>14</v>
      </c>
      <c r="AQ69" s="127">
        <v>0</v>
      </c>
      <c r="AR69" s="124" t="s">
        <v>64</v>
      </c>
      <c r="AS69" s="128">
        <v>33</v>
      </c>
    </row>
    <row r="70" spans="1:45" s="84" customFormat="1" ht="19.5" customHeight="1" thickTop="1">
      <c r="A70" s="161" t="s">
        <v>71</v>
      </c>
      <c r="B70" s="226"/>
      <c r="C70" s="170"/>
      <c r="D70" s="170"/>
      <c r="E70" s="170"/>
      <c r="F70" s="170"/>
      <c r="G70" s="170"/>
      <c r="H70" s="170"/>
      <c r="I70" s="170"/>
      <c r="J70" s="170"/>
      <c r="K70" s="170"/>
      <c r="L70" s="171"/>
      <c r="M70" s="170" t="s">
        <v>122</v>
      </c>
      <c r="N70" s="170"/>
      <c r="O70" s="170"/>
      <c r="P70" s="170"/>
      <c r="Q70" s="170"/>
      <c r="R70" s="170"/>
      <c r="S70" s="170"/>
      <c r="T70" s="170"/>
      <c r="U70" s="170"/>
      <c r="V70" s="170"/>
      <c r="W70" s="171"/>
      <c r="X70" s="174" t="s">
        <v>126</v>
      </c>
      <c r="Y70" s="256"/>
      <c r="Z70" s="256"/>
      <c r="AA70" s="256"/>
      <c r="AB70" s="256"/>
      <c r="AC70" s="256"/>
      <c r="AD70" s="256"/>
      <c r="AE70" s="256"/>
      <c r="AF70" s="256"/>
      <c r="AG70" s="256"/>
      <c r="AH70" s="257"/>
      <c r="AI70" s="256" t="s">
        <v>129</v>
      </c>
      <c r="AJ70" s="256"/>
      <c r="AK70" s="256"/>
      <c r="AL70" s="256"/>
      <c r="AM70" s="256"/>
      <c r="AN70" s="256"/>
      <c r="AO70" s="256"/>
      <c r="AP70" s="256"/>
      <c r="AQ70" s="256"/>
      <c r="AR70" s="256"/>
      <c r="AS70" s="257"/>
    </row>
    <row r="71" spans="1:45" s="84" customFormat="1" ht="19.5" customHeight="1">
      <c r="A71" s="162"/>
      <c r="B71" s="225"/>
      <c r="C71" s="172"/>
      <c r="D71" s="172"/>
      <c r="E71" s="172"/>
      <c r="F71" s="172"/>
      <c r="G71" s="172"/>
      <c r="H71" s="172"/>
      <c r="I71" s="172"/>
      <c r="J71" s="172"/>
      <c r="K71" s="172"/>
      <c r="L71" s="173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3"/>
      <c r="X71" s="269"/>
      <c r="Y71" s="258"/>
      <c r="Z71" s="258"/>
      <c r="AA71" s="258"/>
      <c r="AB71" s="258"/>
      <c r="AC71" s="258"/>
      <c r="AD71" s="258"/>
      <c r="AE71" s="258"/>
      <c r="AF71" s="258"/>
      <c r="AG71" s="258"/>
      <c r="AH71" s="259"/>
      <c r="AI71" s="258"/>
      <c r="AJ71" s="258"/>
      <c r="AK71" s="258"/>
      <c r="AL71" s="258"/>
      <c r="AM71" s="258"/>
      <c r="AN71" s="258"/>
      <c r="AO71" s="258"/>
      <c r="AP71" s="258"/>
      <c r="AQ71" s="258"/>
      <c r="AR71" s="258"/>
      <c r="AS71" s="259"/>
    </row>
    <row r="72" spans="1:45" s="84" customFormat="1" ht="19.5" customHeight="1" thickBot="1">
      <c r="A72" s="163"/>
      <c r="B72" s="180"/>
      <c r="C72" s="181"/>
      <c r="D72" s="182"/>
      <c r="E72" s="79"/>
      <c r="F72" s="100"/>
      <c r="G72" s="81"/>
      <c r="H72" s="82"/>
      <c r="I72" s="82"/>
      <c r="J72" s="83"/>
      <c r="K72" s="100"/>
      <c r="L72" s="80"/>
      <c r="M72" s="183" t="str">
        <f>CONCATENATE($H$10,$J$10,".",$L$10,".","0",RIGHT($M$15,1),".",RIGHT(V72,1),$A$31,"-",$A70)</f>
        <v>L451.15.06.D6-06</v>
      </c>
      <c r="N72" s="184"/>
      <c r="O72" s="185"/>
      <c r="P72" s="135">
        <v>4</v>
      </c>
      <c r="Q72" s="136" t="s">
        <v>57</v>
      </c>
      <c r="R72" s="135">
        <v>28</v>
      </c>
      <c r="S72" s="137">
        <v>0</v>
      </c>
      <c r="T72" s="137">
        <v>28</v>
      </c>
      <c r="U72" s="136">
        <v>0</v>
      </c>
      <c r="V72" s="132" t="s">
        <v>64</v>
      </c>
      <c r="W72" s="133">
        <f>100-56</f>
        <v>44</v>
      </c>
      <c r="X72" s="183" t="str">
        <f>CONCATENATE($H$10,$J$10,".",$L$10,".","0",RIGHT($X$15,1),".",RIGHT(AG72,1),$A$22,"-",$A70)</f>
        <v>L451.15.07.S3-06</v>
      </c>
      <c r="Y72" s="184"/>
      <c r="Z72" s="185"/>
      <c r="AA72" s="123">
        <v>4</v>
      </c>
      <c r="AB72" s="124" t="s">
        <v>57</v>
      </c>
      <c r="AC72" s="125">
        <v>28</v>
      </c>
      <c r="AD72" s="126">
        <v>0</v>
      </c>
      <c r="AE72" s="126">
        <v>14</v>
      </c>
      <c r="AF72" s="127">
        <v>14</v>
      </c>
      <c r="AG72" s="124" t="s">
        <v>65</v>
      </c>
      <c r="AH72" s="128">
        <v>44</v>
      </c>
      <c r="AI72" s="263" t="str">
        <f>CONCATENATE($H$10,$J$10,".",$L$10,".","0",RIGHT($AI$15,1),".",RIGHT(AR72,1),$A$19,"-",A$70)</f>
        <v>L451.15.08.D2-06</v>
      </c>
      <c r="AJ72" s="264"/>
      <c r="AK72" s="265"/>
      <c r="AL72" s="123">
        <v>3</v>
      </c>
      <c r="AM72" s="124" t="s">
        <v>4</v>
      </c>
      <c r="AN72" s="125">
        <v>28</v>
      </c>
      <c r="AO72" s="126">
        <v>0</v>
      </c>
      <c r="AP72" s="126">
        <v>14</v>
      </c>
      <c r="AQ72" s="127">
        <v>0</v>
      </c>
      <c r="AR72" s="124" t="s">
        <v>64</v>
      </c>
      <c r="AS72" s="128">
        <v>58</v>
      </c>
    </row>
    <row r="73" spans="1:45" s="84" customFormat="1" ht="19.5" customHeight="1" thickTop="1">
      <c r="A73" s="161" t="s">
        <v>72</v>
      </c>
      <c r="B73" s="226"/>
      <c r="C73" s="170"/>
      <c r="D73" s="170"/>
      <c r="E73" s="170"/>
      <c r="F73" s="170"/>
      <c r="G73" s="170"/>
      <c r="H73" s="170"/>
      <c r="I73" s="170"/>
      <c r="J73" s="170"/>
      <c r="K73" s="170"/>
      <c r="L73" s="171"/>
      <c r="M73" s="227" t="s">
        <v>156</v>
      </c>
      <c r="N73" s="227"/>
      <c r="O73" s="227"/>
      <c r="P73" s="227"/>
      <c r="Q73" s="227"/>
      <c r="R73" s="227"/>
      <c r="S73" s="227"/>
      <c r="T73" s="227"/>
      <c r="U73" s="227"/>
      <c r="V73" s="227"/>
      <c r="W73" s="228"/>
      <c r="X73" s="186" t="s">
        <v>158</v>
      </c>
      <c r="Y73" s="187"/>
      <c r="Z73" s="187"/>
      <c r="AA73" s="187"/>
      <c r="AB73" s="187"/>
      <c r="AC73" s="187"/>
      <c r="AD73" s="187"/>
      <c r="AE73" s="187"/>
      <c r="AF73" s="187"/>
      <c r="AG73" s="187"/>
      <c r="AH73" s="188"/>
      <c r="AI73" s="256" t="s">
        <v>132</v>
      </c>
      <c r="AJ73" s="256"/>
      <c r="AK73" s="256"/>
      <c r="AL73" s="256"/>
      <c r="AM73" s="256"/>
      <c r="AN73" s="256"/>
      <c r="AO73" s="256"/>
      <c r="AP73" s="256"/>
      <c r="AQ73" s="256"/>
      <c r="AR73" s="256"/>
      <c r="AS73" s="257"/>
    </row>
    <row r="74" spans="1:45" s="84" customFormat="1" ht="19.5" customHeight="1">
      <c r="A74" s="162"/>
      <c r="B74" s="225"/>
      <c r="C74" s="172"/>
      <c r="D74" s="172"/>
      <c r="E74" s="172"/>
      <c r="F74" s="172"/>
      <c r="G74" s="172"/>
      <c r="H74" s="172"/>
      <c r="I74" s="172"/>
      <c r="J74" s="172"/>
      <c r="K74" s="172"/>
      <c r="L74" s="173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30"/>
      <c r="X74" s="189"/>
      <c r="Y74" s="190"/>
      <c r="Z74" s="190"/>
      <c r="AA74" s="190"/>
      <c r="AB74" s="190"/>
      <c r="AC74" s="190"/>
      <c r="AD74" s="190"/>
      <c r="AE74" s="190"/>
      <c r="AF74" s="190"/>
      <c r="AG74" s="190"/>
      <c r="AH74" s="191"/>
      <c r="AI74" s="258"/>
      <c r="AJ74" s="258"/>
      <c r="AK74" s="258"/>
      <c r="AL74" s="258"/>
      <c r="AM74" s="258"/>
      <c r="AN74" s="258"/>
      <c r="AO74" s="258"/>
      <c r="AP74" s="258"/>
      <c r="AQ74" s="258"/>
      <c r="AR74" s="258"/>
      <c r="AS74" s="259"/>
    </row>
    <row r="75" spans="1:45" s="84" customFormat="1" ht="19.5" customHeight="1" thickBot="1">
      <c r="A75" s="163"/>
      <c r="B75" s="180"/>
      <c r="C75" s="181"/>
      <c r="D75" s="182"/>
      <c r="E75" s="79"/>
      <c r="F75" s="100"/>
      <c r="G75" s="81"/>
      <c r="H75" s="82"/>
      <c r="I75" s="82"/>
      <c r="J75" s="83"/>
      <c r="K75" s="100"/>
      <c r="L75" s="80"/>
      <c r="M75" s="183" t="str">
        <f>CONCATENATE($H$10,$J$10,".",$L$10,".","0",RIGHT($M$15,1),".",RIGHT(V75,1),$A$34,"-",$A73)</f>
        <v>L451.15.06.S7-07</v>
      </c>
      <c r="N75" s="184"/>
      <c r="O75" s="185"/>
      <c r="P75" s="135">
        <v>4</v>
      </c>
      <c r="Q75" s="136" t="s">
        <v>57</v>
      </c>
      <c r="R75" s="135">
        <v>28</v>
      </c>
      <c r="S75" s="137">
        <v>0</v>
      </c>
      <c r="T75" s="137">
        <v>28</v>
      </c>
      <c r="U75" s="136">
        <v>0</v>
      </c>
      <c r="V75" s="132" t="s">
        <v>65</v>
      </c>
      <c r="W75" s="133">
        <f>100-56</f>
        <v>44</v>
      </c>
      <c r="X75" s="183" t="str">
        <f>CONCATENATE($H$10,$J$10,".",$L$10,".","0",RIGHT($X$15,1),".",RIGHT(AG27,1),$A$25,"-",$A73)</f>
        <v>L451.15.07.D4-07</v>
      </c>
      <c r="Y75" s="184"/>
      <c r="Z75" s="185"/>
      <c r="AA75" s="123">
        <v>5</v>
      </c>
      <c r="AB75" s="124" t="s">
        <v>4</v>
      </c>
      <c r="AC75" s="125">
        <v>28</v>
      </c>
      <c r="AD75" s="126">
        <v>0</v>
      </c>
      <c r="AE75" s="126">
        <v>14</v>
      </c>
      <c r="AF75" s="127">
        <v>14</v>
      </c>
      <c r="AG75" s="124" t="s">
        <v>64</v>
      </c>
      <c r="AH75" s="128">
        <v>69</v>
      </c>
      <c r="AI75" s="263" t="str">
        <f>CONCATENATE($H$10,$J$10,".",$L$10,".","0",RIGHT($AI$15,1),".",RIGHT(AR75,1),$A$22,"-",$A73)</f>
        <v>L451.15.08.D3-07</v>
      </c>
      <c r="AJ75" s="264"/>
      <c r="AK75" s="265"/>
      <c r="AL75" s="123">
        <v>3</v>
      </c>
      <c r="AM75" s="124" t="s">
        <v>4</v>
      </c>
      <c r="AN75" s="125">
        <v>28</v>
      </c>
      <c r="AO75" s="126">
        <v>0</v>
      </c>
      <c r="AP75" s="126">
        <v>14</v>
      </c>
      <c r="AQ75" s="127">
        <v>0</v>
      </c>
      <c r="AR75" s="124" t="s">
        <v>64</v>
      </c>
      <c r="AS75" s="128">
        <v>33</v>
      </c>
    </row>
    <row r="76" spans="1:45" s="84" customFormat="1" ht="19.5" customHeight="1" thickTop="1">
      <c r="A76" s="161" t="s">
        <v>73</v>
      </c>
      <c r="B76" s="226"/>
      <c r="C76" s="170"/>
      <c r="D76" s="170"/>
      <c r="E76" s="165"/>
      <c r="F76" s="165"/>
      <c r="G76" s="165"/>
      <c r="H76" s="165"/>
      <c r="I76" s="165"/>
      <c r="J76" s="165"/>
      <c r="K76" s="165"/>
      <c r="L76" s="166"/>
      <c r="M76" s="170" t="s">
        <v>123</v>
      </c>
      <c r="N76" s="170"/>
      <c r="O76" s="170"/>
      <c r="P76" s="170"/>
      <c r="Q76" s="170"/>
      <c r="R76" s="170"/>
      <c r="S76" s="170"/>
      <c r="T76" s="170"/>
      <c r="U76" s="170"/>
      <c r="V76" s="170"/>
      <c r="W76" s="171"/>
      <c r="X76" s="186" t="s">
        <v>159</v>
      </c>
      <c r="Y76" s="187"/>
      <c r="Z76" s="187"/>
      <c r="AA76" s="187"/>
      <c r="AB76" s="187"/>
      <c r="AC76" s="187"/>
      <c r="AD76" s="187"/>
      <c r="AE76" s="187"/>
      <c r="AF76" s="187"/>
      <c r="AG76" s="187"/>
      <c r="AH76" s="188"/>
      <c r="AI76" s="170" t="s">
        <v>168</v>
      </c>
      <c r="AJ76" s="170"/>
      <c r="AK76" s="170"/>
      <c r="AL76" s="170"/>
      <c r="AM76" s="170"/>
      <c r="AN76" s="170"/>
      <c r="AO76" s="170"/>
      <c r="AP76" s="170"/>
      <c r="AQ76" s="170"/>
      <c r="AR76" s="170"/>
      <c r="AS76" s="171"/>
    </row>
    <row r="77" spans="1:45" s="84" customFormat="1" ht="30.75" customHeight="1">
      <c r="A77" s="162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169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3"/>
      <c r="X77" s="189"/>
      <c r="Y77" s="190"/>
      <c r="Z77" s="190"/>
      <c r="AA77" s="190"/>
      <c r="AB77" s="190"/>
      <c r="AC77" s="190"/>
      <c r="AD77" s="190"/>
      <c r="AE77" s="190"/>
      <c r="AF77" s="190"/>
      <c r="AG77" s="190"/>
      <c r="AH77" s="191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3"/>
    </row>
    <row r="78" spans="1:45" s="84" customFormat="1" ht="19.5" customHeight="1" thickBot="1">
      <c r="A78" s="163"/>
      <c r="B78" s="180"/>
      <c r="C78" s="181"/>
      <c r="D78" s="182"/>
      <c r="E78" s="79"/>
      <c r="F78" s="100"/>
      <c r="G78" s="81"/>
      <c r="H78" s="82"/>
      <c r="I78" s="82"/>
      <c r="J78" s="83"/>
      <c r="K78" s="100"/>
      <c r="L78" s="80"/>
      <c r="M78" s="183" t="str">
        <f>CONCATENATE($H$10,$J$10,".",$L$10,".","0",RIGHT($M$15,1),".",RIGHT(V78,1),$A$34,"-",$A76)</f>
        <v>L451.15.06.S7-08</v>
      </c>
      <c r="N78" s="184"/>
      <c r="O78" s="185"/>
      <c r="P78" s="135">
        <v>4</v>
      </c>
      <c r="Q78" s="136" t="s">
        <v>57</v>
      </c>
      <c r="R78" s="135">
        <v>28</v>
      </c>
      <c r="S78" s="137">
        <v>0</v>
      </c>
      <c r="T78" s="137">
        <v>28</v>
      </c>
      <c r="U78" s="136">
        <v>0</v>
      </c>
      <c r="V78" s="132" t="s">
        <v>65</v>
      </c>
      <c r="W78" s="133">
        <f>100-56</f>
        <v>44</v>
      </c>
      <c r="X78" s="183" t="str">
        <f>CONCATENATE($H$10,$J$10,".",$L$10,".","0",RIGHT($X$15,1),".",RIGHT(AG78,1),$A$25,"-",$A76)</f>
        <v>L451.15.07.D4-08</v>
      </c>
      <c r="Y78" s="184"/>
      <c r="Z78" s="185"/>
      <c r="AA78" s="123">
        <v>5</v>
      </c>
      <c r="AB78" s="124" t="s">
        <v>4</v>
      </c>
      <c r="AC78" s="125">
        <v>28</v>
      </c>
      <c r="AD78" s="126">
        <v>0</v>
      </c>
      <c r="AE78" s="126">
        <v>14</v>
      </c>
      <c r="AF78" s="127">
        <v>14</v>
      </c>
      <c r="AG78" s="124" t="s">
        <v>64</v>
      </c>
      <c r="AH78" s="128">
        <v>69</v>
      </c>
      <c r="AI78" s="263" t="str">
        <f>CONCATENATE($H$10,$J$10,".",$L$10,".","0",RIGHT($AI$15,1),".",RIGHT(AR78,1),$A$25,"-",$A76)</f>
        <v>L451.15.08.D4-08</v>
      </c>
      <c r="AJ78" s="264"/>
      <c r="AK78" s="265"/>
      <c r="AL78" s="123">
        <v>3</v>
      </c>
      <c r="AM78" s="124" t="s">
        <v>4</v>
      </c>
      <c r="AN78" s="125">
        <v>14</v>
      </c>
      <c r="AO78" s="126">
        <v>0</v>
      </c>
      <c r="AP78" s="126">
        <v>14</v>
      </c>
      <c r="AQ78" s="127">
        <v>0</v>
      </c>
      <c r="AR78" s="124" t="s">
        <v>64</v>
      </c>
      <c r="AS78" s="128">
        <v>47</v>
      </c>
    </row>
    <row r="79" spans="1:45" s="84" customFormat="1" ht="19.5" customHeight="1" thickTop="1">
      <c r="A79" s="161" t="s">
        <v>74</v>
      </c>
      <c r="B79" s="164"/>
      <c r="C79" s="165"/>
      <c r="D79" s="165"/>
      <c r="E79" s="165"/>
      <c r="F79" s="165"/>
      <c r="G79" s="165"/>
      <c r="H79" s="165"/>
      <c r="I79" s="165"/>
      <c r="J79" s="165"/>
      <c r="K79" s="165"/>
      <c r="L79" s="166"/>
      <c r="M79" s="165"/>
      <c r="N79" s="165"/>
      <c r="O79" s="165"/>
      <c r="P79" s="170"/>
      <c r="Q79" s="170"/>
      <c r="R79" s="170"/>
      <c r="S79" s="170"/>
      <c r="T79" s="170"/>
      <c r="U79" s="170"/>
      <c r="V79" s="170"/>
      <c r="W79" s="171"/>
      <c r="X79" s="186" t="s">
        <v>127</v>
      </c>
      <c r="Y79" s="187"/>
      <c r="Z79" s="187"/>
      <c r="AA79" s="187"/>
      <c r="AB79" s="187"/>
      <c r="AC79" s="187"/>
      <c r="AD79" s="187"/>
      <c r="AE79" s="187"/>
      <c r="AF79" s="187"/>
      <c r="AG79" s="187"/>
      <c r="AH79" s="188"/>
      <c r="AI79" s="165"/>
      <c r="AJ79" s="165"/>
      <c r="AK79" s="165"/>
      <c r="AL79" s="170"/>
      <c r="AM79" s="170"/>
      <c r="AN79" s="170"/>
      <c r="AO79" s="170"/>
      <c r="AP79" s="170"/>
      <c r="AQ79" s="170"/>
      <c r="AR79" s="170"/>
      <c r="AS79" s="171"/>
    </row>
    <row r="80" spans="1:45" s="84" customFormat="1" ht="19.5" customHeight="1">
      <c r="A80" s="162"/>
      <c r="B80" s="167"/>
      <c r="C80" s="168"/>
      <c r="D80" s="168"/>
      <c r="E80" s="168"/>
      <c r="F80" s="168"/>
      <c r="G80" s="168"/>
      <c r="H80" s="168"/>
      <c r="I80" s="168"/>
      <c r="J80" s="168"/>
      <c r="K80" s="168"/>
      <c r="L80" s="169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3"/>
      <c r="X80" s="189"/>
      <c r="Y80" s="190"/>
      <c r="Z80" s="190"/>
      <c r="AA80" s="190"/>
      <c r="AB80" s="190"/>
      <c r="AC80" s="190"/>
      <c r="AD80" s="190"/>
      <c r="AE80" s="190"/>
      <c r="AF80" s="190"/>
      <c r="AG80" s="190"/>
      <c r="AH80" s="191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3"/>
    </row>
    <row r="81" spans="1:45" s="84" customFormat="1" ht="19.5" customHeight="1" thickBot="1">
      <c r="A81" s="163"/>
      <c r="B81" s="180"/>
      <c r="C81" s="181"/>
      <c r="D81" s="182"/>
      <c r="E81" s="79"/>
      <c r="F81" s="100"/>
      <c r="G81" s="81"/>
      <c r="H81" s="82"/>
      <c r="I81" s="82"/>
      <c r="J81" s="83"/>
      <c r="K81" s="100"/>
      <c r="L81" s="80"/>
      <c r="M81" s="180"/>
      <c r="N81" s="181"/>
      <c r="O81" s="182"/>
      <c r="P81" s="79"/>
      <c r="Q81" s="100"/>
      <c r="R81" s="81"/>
      <c r="S81" s="82"/>
      <c r="T81" s="82"/>
      <c r="U81" s="83"/>
      <c r="V81" s="100"/>
      <c r="W81" s="80"/>
      <c r="X81" s="183" t="str">
        <f>CONCATENATE($H$10,$J$10,".",$L$10,".","0",RIGHT($X$15,1),".",RIGHT(AG81,1),$A$25,"-",$A79)</f>
        <v>L451.15.07.D4-09</v>
      </c>
      <c r="Y81" s="184"/>
      <c r="Z81" s="185"/>
      <c r="AA81" s="123">
        <v>5</v>
      </c>
      <c r="AB81" s="124" t="s">
        <v>4</v>
      </c>
      <c r="AC81" s="125">
        <v>28</v>
      </c>
      <c r="AD81" s="126">
        <v>0</v>
      </c>
      <c r="AE81" s="126">
        <v>14</v>
      </c>
      <c r="AF81" s="127">
        <v>14</v>
      </c>
      <c r="AG81" s="124" t="s">
        <v>64</v>
      </c>
      <c r="AH81" s="128">
        <v>69</v>
      </c>
      <c r="AI81" s="180"/>
      <c r="AJ81" s="181"/>
      <c r="AK81" s="182"/>
      <c r="AL81" s="79"/>
      <c r="AM81" s="100"/>
      <c r="AN81" s="81"/>
      <c r="AO81" s="82"/>
      <c r="AP81" s="82"/>
      <c r="AQ81" s="83"/>
      <c r="AR81" s="100"/>
      <c r="AS81" s="80"/>
    </row>
    <row r="82" spans="1:45" s="84" customFormat="1" ht="19.5" customHeight="1" thickTop="1">
      <c r="A82" s="161" t="s">
        <v>75</v>
      </c>
      <c r="B82" s="226"/>
      <c r="C82" s="170"/>
      <c r="D82" s="170"/>
      <c r="E82" s="170"/>
      <c r="F82" s="170"/>
      <c r="G82" s="170"/>
      <c r="H82" s="170"/>
      <c r="I82" s="170"/>
      <c r="J82" s="170"/>
      <c r="K82" s="170"/>
      <c r="L82" s="171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1"/>
      <c r="X82" s="174" t="s">
        <v>149</v>
      </c>
      <c r="Y82" s="256"/>
      <c r="Z82" s="256"/>
      <c r="AA82" s="256"/>
      <c r="AB82" s="256"/>
      <c r="AC82" s="256"/>
      <c r="AD82" s="256"/>
      <c r="AE82" s="256"/>
      <c r="AF82" s="256"/>
      <c r="AG82" s="256"/>
      <c r="AH82" s="257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1"/>
    </row>
    <row r="83" spans="1:45" s="84" customFormat="1" ht="19.5" customHeight="1">
      <c r="A83" s="162"/>
      <c r="B83" s="225"/>
      <c r="C83" s="172"/>
      <c r="D83" s="172"/>
      <c r="E83" s="172"/>
      <c r="F83" s="172"/>
      <c r="G83" s="172"/>
      <c r="H83" s="172"/>
      <c r="I83" s="172"/>
      <c r="J83" s="172"/>
      <c r="K83" s="172"/>
      <c r="L83" s="173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3"/>
      <c r="X83" s="269"/>
      <c r="Y83" s="258"/>
      <c r="Z83" s="258"/>
      <c r="AA83" s="258"/>
      <c r="AB83" s="258"/>
      <c r="AC83" s="258"/>
      <c r="AD83" s="258"/>
      <c r="AE83" s="258"/>
      <c r="AF83" s="258"/>
      <c r="AG83" s="258"/>
      <c r="AH83" s="259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3"/>
    </row>
    <row r="84" spans="1:45" s="84" customFormat="1" ht="19.5" customHeight="1" thickBot="1">
      <c r="A84" s="163"/>
      <c r="B84" s="180"/>
      <c r="C84" s="181"/>
      <c r="D84" s="182"/>
      <c r="E84" s="79"/>
      <c r="F84" s="100"/>
      <c r="G84" s="81"/>
      <c r="H84" s="82"/>
      <c r="I84" s="82"/>
      <c r="J84" s="83"/>
      <c r="K84" s="100"/>
      <c r="L84" s="80"/>
      <c r="M84" s="180"/>
      <c r="N84" s="181"/>
      <c r="O84" s="182"/>
      <c r="P84" s="79"/>
      <c r="Q84" s="100"/>
      <c r="R84" s="81"/>
      <c r="S84" s="82"/>
      <c r="T84" s="82"/>
      <c r="U84" s="83"/>
      <c r="V84" s="100"/>
      <c r="W84" s="80"/>
      <c r="X84" s="183" t="str">
        <f>CONCATENATE($H$10,$J$10,".",$L$10,".","0",RIGHT($X$15,1),".",RIGHT(AG84,1),$A$28,"-",$A82)</f>
        <v>L451.15.07.S5-10</v>
      </c>
      <c r="Y84" s="184"/>
      <c r="Z84" s="185"/>
      <c r="AA84" s="123">
        <v>4</v>
      </c>
      <c r="AB84" s="124" t="s">
        <v>4</v>
      </c>
      <c r="AC84" s="125">
        <v>28</v>
      </c>
      <c r="AD84" s="126">
        <v>0</v>
      </c>
      <c r="AE84" s="126">
        <v>0</v>
      </c>
      <c r="AF84" s="127">
        <v>28</v>
      </c>
      <c r="AG84" s="124" t="s">
        <v>65</v>
      </c>
      <c r="AH84" s="128">
        <v>44</v>
      </c>
      <c r="AI84" s="180"/>
      <c r="AJ84" s="181"/>
      <c r="AK84" s="182"/>
      <c r="AL84" s="79"/>
      <c r="AM84" s="100"/>
      <c r="AN84" s="81"/>
      <c r="AO84" s="82"/>
      <c r="AP84" s="82"/>
      <c r="AQ84" s="83"/>
      <c r="AR84" s="100"/>
      <c r="AS84" s="80"/>
    </row>
    <row r="85" spans="1:45" s="84" customFormat="1" ht="19.5" customHeight="1" thickTop="1">
      <c r="A85" s="161" t="s">
        <v>76</v>
      </c>
      <c r="B85" s="226"/>
      <c r="C85" s="170"/>
      <c r="D85" s="170"/>
      <c r="E85" s="165"/>
      <c r="F85" s="165"/>
      <c r="G85" s="165"/>
      <c r="H85" s="165"/>
      <c r="I85" s="165"/>
      <c r="J85" s="165"/>
      <c r="K85" s="165"/>
      <c r="L85" s="166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1"/>
      <c r="X85" s="174" t="s">
        <v>160</v>
      </c>
      <c r="Y85" s="256"/>
      <c r="Z85" s="256"/>
      <c r="AA85" s="175"/>
      <c r="AB85" s="175"/>
      <c r="AC85" s="175"/>
      <c r="AD85" s="175"/>
      <c r="AE85" s="175"/>
      <c r="AF85" s="175"/>
      <c r="AG85" s="175"/>
      <c r="AH85" s="176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1"/>
    </row>
    <row r="86" spans="1:45" s="84" customFormat="1" ht="19.5" customHeight="1">
      <c r="A86" s="162"/>
      <c r="B86" s="167"/>
      <c r="C86" s="168"/>
      <c r="D86" s="168"/>
      <c r="E86" s="168"/>
      <c r="F86" s="168"/>
      <c r="G86" s="168"/>
      <c r="H86" s="168"/>
      <c r="I86" s="168"/>
      <c r="J86" s="168"/>
      <c r="K86" s="168"/>
      <c r="L86" s="169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3"/>
      <c r="X86" s="177"/>
      <c r="Y86" s="178"/>
      <c r="Z86" s="178"/>
      <c r="AA86" s="178"/>
      <c r="AB86" s="178"/>
      <c r="AC86" s="178"/>
      <c r="AD86" s="178"/>
      <c r="AE86" s="178"/>
      <c r="AF86" s="178"/>
      <c r="AG86" s="178"/>
      <c r="AH86" s="179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3"/>
    </row>
    <row r="87" spans="1:45" s="84" customFormat="1" ht="19.5" customHeight="1" thickBot="1">
      <c r="A87" s="163"/>
      <c r="B87" s="180"/>
      <c r="C87" s="181"/>
      <c r="D87" s="182"/>
      <c r="E87" s="79"/>
      <c r="F87" s="100"/>
      <c r="G87" s="81"/>
      <c r="H87" s="82"/>
      <c r="I87" s="82"/>
      <c r="J87" s="83"/>
      <c r="K87" s="100"/>
      <c r="L87" s="80"/>
      <c r="M87" s="180"/>
      <c r="N87" s="181"/>
      <c r="O87" s="182"/>
      <c r="P87" s="79"/>
      <c r="Q87" s="100"/>
      <c r="R87" s="81"/>
      <c r="S87" s="82"/>
      <c r="T87" s="82"/>
      <c r="U87" s="83"/>
      <c r="V87" s="100"/>
      <c r="W87" s="80"/>
      <c r="X87" s="183" t="str">
        <f>CONCATENATE($H$10,$J$10,".",$L$10,".","0",RIGHT($X$15,1),".",RIGHT(AG87,1),$A$28,"-",$A85)</f>
        <v>L451.15.07.S5-11</v>
      </c>
      <c r="Y87" s="184"/>
      <c r="Z87" s="185"/>
      <c r="AA87" s="123">
        <v>4</v>
      </c>
      <c r="AB87" s="124" t="s">
        <v>4</v>
      </c>
      <c r="AC87" s="125">
        <v>28</v>
      </c>
      <c r="AD87" s="126">
        <v>0</v>
      </c>
      <c r="AE87" s="126">
        <v>0</v>
      </c>
      <c r="AF87" s="127">
        <v>28</v>
      </c>
      <c r="AG87" s="124" t="s">
        <v>65</v>
      </c>
      <c r="AH87" s="128">
        <v>44</v>
      </c>
      <c r="AI87" s="180"/>
      <c r="AJ87" s="181"/>
      <c r="AK87" s="182"/>
      <c r="AL87" s="79"/>
      <c r="AM87" s="100"/>
      <c r="AN87" s="81"/>
      <c r="AO87" s="82"/>
      <c r="AP87" s="82"/>
      <c r="AQ87" s="83"/>
      <c r="AR87" s="100"/>
      <c r="AS87" s="80"/>
    </row>
    <row r="88" spans="1:45" s="84" customFormat="1" ht="19.5" customHeight="1" thickTop="1">
      <c r="A88" s="161" t="s">
        <v>77</v>
      </c>
      <c r="B88" s="164"/>
      <c r="C88" s="165"/>
      <c r="D88" s="165"/>
      <c r="E88" s="165"/>
      <c r="F88" s="165"/>
      <c r="G88" s="165"/>
      <c r="H88" s="165"/>
      <c r="I88" s="165"/>
      <c r="J88" s="165"/>
      <c r="K88" s="165"/>
      <c r="L88" s="166"/>
      <c r="M88" s="165"/>
      <c r="N88" s="165"/>
      <c r="O88" s="165"/>
      <c r="P88" s="170"/>
      <c r="Q88" s="170"/>
      <c r="R88" s="170"/>
      <c r="S88" s="170"/>
      <c r="T88" s="170"/>
      <c r="U88" s="170"/>
      <c r="V88" s="170"/>
      <c r="W88" s="171"/>
      <c r="X88" s="186" t="s">
        <v>161</v>
      </c>
      <c r="Y88" s="187"/>
      <c r="Z88" s="187"/>
      <c r="AA88" s="187"/>
      <c r="AB88" s="187"/>
      <c r="AC88" s="187"/>
      <c r="AD88" s="187"/>
      <c r="AE88" s="187"/>
      <c r="AF88" s="187"/>
      <c r="AG88" s="187"/>
      <c r="AH88" s="188"/>
      <c r="AI88" s="165"/>
      <c r="AJ88" s="165"/>
      <c r="AK88" s="165"/>
      <c r="AL88" s="170"/>
      <c r="AM88" s="170"/>
      <c r="AN88" s="170"/>
      <c r="AO88" s="170"/>
      <c r="AP88" s="170"/>
      <c r="AQ88" s="170"/>
      <c r="AR88" s="170"/>
      <c r="AS88" s="171"/>
    </row>
    <row r="89" spans="1:45" s="84" customFormat="1" ht="21.75" customHeight="1">
      <c r="A89" s="162"/>
      <c r="B89" s="167"/>
      <c r="C89" s="168"/>
      <c r="D89" s="168"/>
      <c r="E89" s="168"/>
      <c r="F89" s="168"/>
      <c r="G89" s="168"/>
      <c r="H89" s="168"/>
      <c r="I89" s="168"/>
      <c r="J89" s="168"/>
      <c r="K89" s="168"/>
      <c r="L89" s="169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3"/>
      <c r="X89" s="189"/>
      <c r="Y89" s="190"/>
      <c r="Z89" s="190"/>
      <c r="AA89" s="190"/>
      <c r="AB89" s="190"/>
      <c r="AC89" s="190"/>
      <c r="AD89" s="190"/>
      <c r="AE89" s="190"/>
      <c r="AF89" s="190"/>
      <c r="AG89" s="190"/>
      <c r="AH89" s="191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3"/>
    </row>
    <row r="90" spans="1:45" s="84" customFormat="1" ht="19.5" customHeight="1" thickBot="1">
      <c r="A90" s="163"/>
      <c r="B90" s="180"/>
      <c r="C90" s="181"/>
      <c r="D90" s="182"/>
      <c r="E90" s="79"/>
      <c r="F90" s="100"/>
      <c r="G90" s="81"/>
      <c r="H90" s="82"/>
      <c r="I90" s="82"/>
      <c r="J90" s="83"/>
      <c r="K90" s="100"/>
      <c r="L90" s="80"/>
      <c r="M90" s="180"/>
      <c r="N90" s="181"/>
      <c r="O90" s="182"/>
      <c r="P90" s="79"/>
      <c r="Q90" s="100"/>
      <c r="R90" s="81"/>
      <c r="S90" s="82"/>
      <c r="T90" s="82"/>
      <c r="U90" s="83"/>
      <c r="V90" s="100"/>
      <c r="W90" s="80"/>
      <c r="X90" s="183" t="str">
        <f>CONCATENATE($H$10,$J$10,".",$L$10,".","0",RIGHT($X$15,1),".",RIGHT(AG90,1),$A$31,"-",$A88)</f>
        <v>L451.15.07.S6-12</v>
      </c>
      <c r="Y90" s="184"/>
      <c r="Z90" s="185"/>
      <c r="AA90" s="123">
        <v>4</v>
      </c>
      <c r="AB90" s="124" t="s">
        <v>57</v>
      </c>
      <c r="AC90" s="125">
        <v>28</v>
      </c>
      <c r="AD90" s="126">
        <v>0</v>
      </c>
      <c r="AE90" s="126">
        <v>14</v>
      </c>
      <c r="AF90" s="127">
        <v>0</v>
      </c>
      <c r="AG90" s="124" t="s">
        <v>65</v>
      </c>
      <c r="AH90" s="128">
        <v>58</v>
      </c>
      <c r="AI90" s="180"/>
      <c r="AJ90" s="181"/>
      <c r="AK90" s="182"/>
      <c r="AL90" s="79"/>
      <c r="AM90" s="100"/>
      <c r="AN90" s="81"/>
      <c r="AO90" s="82"/>
      <c r="AP90" s="82"/>
      <c r="AQ90" s="83"/>
      <c r="AR90" s="100"/>
      <c r="AS90" s="80"/>
    </row>
    <row r="91" spans="1:45" s="34" customFormat="1" ht="19.5" customHeight="1" thickTop="1">
      <c r="A91" s="161" t="s">
        <v>87</v>
      </c>
      <c r="B91" s="164"/>
      <c r="C91" s="165"/>
      <c r="D91" s="165"/>
      <c r="E91" s="165"/>
      <c r="F91" s="165"/>
      <c r="G91" s="165"/>
      <c r="H91" s="165"/>
      <c r="I91" s="165"/>
      <c r="J91" s="165"/>
      <c r="K91" s="165"/>
      <c r="L91" s="166"/>
      <c r="M91" s="165"/>
      <c r="N91" s="165"/>
      <c r="O91" s="165"/>
      <c r="P91" s="170"/>
      <c r="Q91" s="170"/>
      <c r="R91" s="170"/>
      <c r="S91" s="170"/>
      <c r="T91" s="170"/>
      <c r="U91" s="170"/>
      <c r="V91" s="170"/>
      <c r="W91" s="171"/>
      <c r="X91" s="186" t="s">
        <v>162</v>
      </c>
      <c r="Y91" s="187"/>
      <c r="Z91" s="187"/>
      <c r="AA91" s="187"/>
      <c r="AB91" s="187"/>
      <c r="AC91" s="187"/>
      <c r="AD91" s="187"/>
      <c r="AE91" s="187"/>
      <c r="AF91" s="187"/>
      <c r="AG91" s="187"/>
      <c r="AH91" s="188"/>
      <c r="AI91" s="165"/>
      <c r="AJ91" s="165"/>
      <c r="AK91" s="165"/>
      <c r="AL91" s="170"/>
      <c r="AM91" s="170"/>
      <c r="AN91" s="170"/>
      <c r="AO91" s="170"/>
      <c r="AP91" s="170"/>
      <c r="AQ91" s="170"/>
      <c r="AR91" s="170"/>
      <c r="AS91" s="171"/>
    </row>
    <row r="92" spans="1:45" s="34" customFormat="1" ht="20.25" customHeight="1">
      <c r="A92" s="162"/>
      <c r="B92" s="167"/>
      <c r="C92" s="168"/>
      <c r="D92" s="168"/>
      <c r="E92" s="168"/>
      <c r="F92" s="168"/>
      <c r="G92" s="168"/>
      <c r="H92" s="168"/>
      <c r="I92" s="168"/>
      <c r="J92" s="168"/>
      <c r="K92" s="168"/>
      <c r="L92" s="169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3"/>
      <c r="X92" s="189"/>
      <c r="Y92" s="190"/>
      <c r="Z92" s="190"/>
      <c r="AA92" s="190"/>
      <c r="AB92" s="190"/>
      <c r="AC92" s="190"/>
      <c r="AD92" s="190"/>
      <c r="AE92" s="190"/>
      <c r="AF92" s="190"/>
      <c r="AG92" s="190"/>
      <c r="AH92" s="191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3"/>
    </row>
    <row r="93" spans="1:45" s="34" customFormat="1" ht="34.5" customHeight="1" thickBot="1">
      <c r="A93" s="163"/>
      <c r="B93" s="180"/>
      <c r="C93" s="181"/>
      <c r="D93" s="182"/>
      <c r="E93" s="79"/>
      <c r="F93" s="100"/>
      <c r="G93" s="81"/>
      <c r="H93" s="82"/>
      <c r="I93" s="82"/>
      <c r="J93" s="83"/>
      <c r="K93" s="100"/>
      <c r="L93" s="80"/>
      <c r="M93" s="180"/>
      <c r="N93" s="181"/>
      <c r="O93" s="182"/>
      <c r="P93" s="79"/>
      <c r="Q93" s="100"/>
      <c r="R93" s="81"/>
      <c r="S93" s="82"/>
      <c r="T93" s="82"/>
      <c r="U93" s="83"/>
      <c r="V93" s="100"/>
      <c r="W93" s="80"/>
      <c r="X93" s="183" t="str">
        <f>CONCATENATE($H$10,$J$10,".",$L$10,".","0",RIGHT($X$15,1),".",RIGHT(AG93,1),$A$31,"-",$A91)</f>
        <v>L451.15.07.S6-13</v>
      </c>
      <c r="Y93" s="184"/>
      <c r="Z93" s="185"/>
      <c r="AA93" s="123">
        <v>4</v>
      </c>
      <c r="AB93" s="124" t="s">
        <v>57</v>
      </c>
      <c r="AC93" s="125">
        <v>28</v>
      </c>
      <c r="AD93" s="126">
        <v>0</v>
      </c>
      <c r="AE93" s="126">
        <v>14</v>
      </c>
      <c r="AF93" s="127">
        <v>0</v>
      </c>
      <c r="AG93" s="124" t="s">
        <v>65</v>
      </c>
      <c r="AH93" s="128">
        <v>58</v>
      </c>
      <c r="AI93" s="180"/>
      <c r="AJ93" s="181"/>
      <c r="AK93" s="182"/>
      <c r="AL93" s="79"/>
      <c r="AM93" s="100"/>
      <c r="AN93" s="81"/>
      <c r="AO93" s="82"/>
      <c r="AP93" s="82"/>
      <c r="AQ93" s="83"/>
      <c r="AR93" s="100"/>
      <c r="AS93" s="80"/>
    </row>
    <row r="94" spans="1:45" s="34" customFormat="1" ht="34.5" customHeight="1" thickTop="1">
      <c r="A94" s="161" t="s">
        <v>87</v>
      </c>
      <c r="B94" s="164"/>
      <c r="C94" s="165"/>
      <c r="D94" s="165"/>
      <c r="E94" s="165"/>
      <c r="F94" s="165"/>
      <c r="G94" s="165"/>
      <c r="H94" s="165"/>
      <c r="I94" s="165"/>
      <c r="J94" s="165"/>
      <c r="K94" s="165"/>
      <c r="L94" s="166"/>
      <c r="M94" s="165"/>
      <c r="N94" s="165"/>
      <c r="O94" s="165"/>
      <c r="P94" s="170"/>
      <c r="Q94" s="170"/>
      <c r="R94" s="170"/>
      <c r="S94" s="170"/>
      <c r="T94" s="170"/>
      <c r="U94" s="170"/>
      <c r="V94" s="170"/>
      <c r="W94" s="171"/>
      <c r="X94" s="186" t="s">
        <v>167</v>
      </c>
      <c r="Y94" s="187"/>
      <c r="Z94" s="187"/>
      <c r="AA94" s="187"/>
      <c r="AB94" s="187"/>
      <c r="AC94" s="187"/>
      <c r="AD94" s="187"/>
      <c r="AE94" s="187"/>
      <c r="AF94" s="187"/>
      <c r="AG94" s="187"/>
      <c r="AH94" s="188"/>
      <c r="AI94" s="165"/>
      <c r="AJ94" s="165"/>
      <c r="AK94" s="165"/>
      <c r="AL94" s="170"/>
      <c r="AM94" s="170"/>
      <c r="AN94" s="170"/>
      <c r="AO94" s="170"/>
      <c r="AP94" s="170"/>
      <c r="AQ94" s="170"/>
      <c r="AR94" s="170"/>
      <c r="AS94" s="171"/>
    </row>
    <row r="95" spans="1:45" s="34" customFormat="1" ht="6" customHeight="1">
      <c r="A95" s="162"/>
      <c r="B95" s="167"/>
      <c r="C95" s="168"/>
      <c r="D95" s="168"/>
      <c r="E95" s="168"/>
      <c r="F95" s="168"/>
      <c r="G95" s="168"/>
      <c r="H95" s="168"/>
      <c r="I95" s="168"/>
      <c r="J95" s="168"/>
      <c r="K95" s="168"/>
      <c r="L95" s="169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3"/>
      <c r="X95" s="189"/>
      <c r="Y95" s="190"/>
      <c r="Z95" s="190"/>
      <c r="AA95" s="190"/>
      <c r="AB95" s="190"/>
      <c r="AC95" s="190"/>
      <c r="AD95" s="190"/>
      <c r="AE95" s="190"/>
      <c r="AF95" s="190"/>
      <c r="AG95" s="190"/>
      <c r="AH95" s="191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3"/>
    </row>
    <row r="96" spans="1:45" s="34" customFormat="1" ht="18.75" customHeight="1" thickBot="1">
      <c r="A96" s="163"/>
      <c r="B96" s="180"/>
      <c r="C96" s="181"/>
      <c r="D96" s="182"/>
      <c r="E96" s="79"/>
      <c r="F96" s="100"/>
      <c r="G96" s="81"/>
      <c r="H96" s="82"/>
      <c r="I96" s="82"/>
      <c r="J96" s="83"/>
      <c r="K96" s="100"/>
      <c r="L96" s="80"/>
      <c r="M96" s="180"/>
      <c r="N96" s="181"/>
      <c r="O96" s="182"/>
      <c r="P96" s="79"/>
      <c r="Q96" s="100"/>
      <c r="R96" s="81"/>
      <c r="S96" s="82"/>
      <c r="T96" s="82"/>
      <c r="U96" s="83"/>
      <c r="V96" s="100"/>
      <c r="W96" s="80"/>
      <c r="X96" s="183" t="str">
        <f>CONCATENATE($H$10,$J$10,".",$L$10,".","0",RIGHT($X$15,1),".",RIGHT(AG96,1),$A$31,"-",$A94)</f>
        <v>L451.15.07.S6-13</v>
      </c>
      <c r="Y96" s="184"/>
      <c r="Z96" s="185"/>
      <c r="AA96" s="123">
        <v>4</v>
      </c>
      <c r="AB96" s="124" t="s">
        <v>57</v>
      </c>
      <c r="AC96" s="125">
        <v>28</v>
      </c>
      <c r="AD96" s="126">
        <v>0</v>
      </c>
      <c r="AE96" s="126">
        <v>14</v>
      </c>
      <c r="AF96" s="127">
        <v>0</v>
      </c>
      <c r="AG96" s="124" t="s">
        <v>65</v>
      </c>
      <c r="AH96" s="128">
        <v>58</v>
      </c>
      <c r="AI96" s="180"/>
      <c r="AJ96" s="181"/>
      <c r="AK96" s="182"/>
      <c r="AL96" s="79"/>
      <c r="AM96" s="100"/>
      <c r="AN96" s="81"/>
      <c r="AO96" s="82"/>
      <c r="AP96" s="82"/>
      <c r="AQ96" s="83"/>
      <c r="AR96" s="100"/>
      <c r="AS96" s="80"/>
    </row>
    <row r="97" spans="1:45" s="5" customFormat="1" ht="15.75" thickTop="1">
      <c r="A97" s="161" t="s">
        <v>87</v>
      </c>
      <c r="B97" s="164"/>
      <c r="C97" s="165"/>
      <c r="D97" s="165"/>
      <c r="E97" s="165"/>
      <c r="F97" s="165"/>
      <c r="G97" s="165"/>
      <c r="H97" s="165"/>
      <c r="I97" s="165"/>
      <c r="J97" s="165"/>
      <c r="K97" s="165"/>
      <c r="L97" s="166"/>
      <c r="M97" s="165"/>
      <c r="N97" s="165"/>
      <c r="O97" s="165"/>
      <c r="P97" s="170"/>
      <c r="Q97" s="170"/>
      <c r="R97" s="170"/>
      <c r="S97" s="170"/>
      <c r="T97" s="170"/>
      <c r="U97" s="170"/>
      <c r="V97" s="170"/>
      <c r="W97" s="171"/>
      <c r="X97" s="186" t="s">
        <v>163</v>
      </c>
      <c r="Y97" s="175"/>
      <c r="Z97" s="175"/>
      <c r="AA97" s="175"/>
      <c r="AB97" s="175"/>
      <c r="AC97" s="175"/>
      <c r="AD97" s="175"/>
      <c r="AE97" s="175"/>
      <c r="AF97" s="175"/>
      <c r="AG97" s="175"/>
      <c r="AH97" s="176"/>
      <c r="AI97" s="165"/>
      <c r="AJ97" s="165"/>
      <c r="AK97" s="165"/>
      <c r="AL97" s="170"/>
      <c r="AM97" s="170"/>
      <c r="AN97" s="170"/>
      <c r="AO97" s="170"/>
      <c r="AP97" s="170"/>
      <c r="AQ97" s="170"/>
      <c r="AR97" s="170"/>
      <c r="AS97" s="171"/>
    </row>
    <row r="98" spans="1:45" s="5" customFormat="1" ht="20.25" customHeight="1">
      <c r="A98" s="162"/>
      <c r="B98" s="167"/>
      <c r="C98" s="168"/>
      <c r="D98" s="168"/>
      <c r="E98" s="168"/>
      <c r="F98" s="168"/>
      <c r="G98" s="168"/>
      <c r="H98" s="168"/>
      <c r="I98" s="168"/>
      <c r="J98" s="168"/>
      <c r="K98" s="168"/>
      <c r="L98" s="169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3"/>
      <c r="X98" s="177"/>
      <c r="Y98" s="178"/>
      <c r="Z98" s="178"/>
      <c r="AA98" s="178"/>
      <c r="AB98" s="178"/>
      <c r="AC98" s="178"/>
      <c r="AD98" s="178"/>
      <c r="AE98" s="178"/>
      <c r="AF98" s="178"/>
      <c r="AG98" s="178"/>
      <c r="AH98" s="179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3"/>
    </row>
    <row r="99" spans="1:45" s="5" customFormat="1" ht="25.5" customHeight="1" thickBot="1">
      <c r="A99" s="163"/>
      <c r="B99" s="180"/>
      <c r="C99" s="181"/>
      <c r="D99" s="182"/>
      <c r="E99" s="79"/>
      <c r="F99" s="100"/>
      <c r="G99" s="81"/>
      <c r="H99" s="82"/>
      <c r="I99" s="82"/>
      <c r="J99" s="83"/>
      <c r="K99" s="100"/>
      <c r="L99" s="80"/>
      <c r="M99" s="180"/>
      <c r="N99" s="181"/>
      <c r="O99" s="182"/>
      <c r="P99" s="79"/>
      <c r="Q99" s="100"/>
      <c r="R99" s="81"/>
      <c r="S99" s="82"/>
      <c r="T99" s="82"/>
      <c r="U99" s="83"/>
      <c r="V99" s="100"/>
      <c r="W99" s="80"/>
      <c r="X99" s="183" t="str">
        <f>CONCATENATE($H$10,$J$10,".",$L$10,".","0",RIGHT($X$15,1),".",RIGHT(AG99,1),$A$34,"-",$A97)</f>
        <v>L451.15.07.S7-13</v>
      </c>
      <c r="Y99" s="184"/>
      <c r="Z99" s="185"/>
      <c r="AA99" s="123">
        <v>4</v>
      </c>
      <c r="AB99" s="124" t="s">
        <v>57</v>
      </c>
      <c r="AC99" s="125">
        <v>28</v>
      </c>
      <c r="AD99" s="126">
        <v>0</v>
      </c>
      <c r="AE99" s="126">
        <v>14</v>
      </c>
      <c r="AF99" s="127">
        <v>14</v>
      </c>
      <c r="AG99" s="124" t="s">
        <v>65</v>
      </c>
      <c r="AH99" s="128">
        <v>64</v>
      </c>
      <c r="AI99" s="180"/>
      <c r="AJ99" s="181"/>
      <c r="AK99" s="182"/>
      <c r="AL99" s="79"/>
      <c r="AM99" s="100"/>
      <c r="AN99" s="81"/>
      <c r="AO99" s="82"/>
      <c r="AP99" s="82"/>
      <c r="AQ99" s="83"/>
      <c r="AR99" s="100"/>
      <c r="AS99" s="80"/>
    </row>
    <row r="100" spans="1:45" s="84" customFormat="1" ht="18.75" thickTop="1">
      <c r="A100" s="161" t="s">
        <v>87</v>
      </c>
      <c r="B100" s="164"/>
      <c r="C100" s="165"/>
      <c r="D100" s="165"/>
      <c r="E100" s="165"/>
      <c r="F100" s="165"/>
      <c r="G100" s="165"/>
      <c r="H100" s="165"/>
      <c r="I100" s="165"/>
      <c r="J100" s="165"/>
      <c r="K100" s="165"/>
      <c r="L100" s="166"/>
      <c r="M100" s="165"/>
      <c r="N100" s="165"/>
      <c r="O100" s="165"/>
      <c r="P100" s="170"/>
      <c r="Q100" s="170"/>
      <c r="R100" s="170"/>
      <c r="S100" s="170"/>
      <c r="T100" s="170"/>
      <c r="U100" s="170"/>
      <c r="V100" s="170"/>
      <c r="W100" s="171"/>
      <c r="X100" s="174" t="s">
        <v>150</v>
      </c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6"/>
      <c r="AI100" s="165"/>
      <c r="AJ100" s="165"/>
      <c r="AK100" s="165"/>
      <c r="AL100" s="170"/>
      <c r="AM100" s="170"/>
      <c r="AN100" s="170"/>
      <c r="AO100" s="170"/>
      <c r="AP100" s="170"/>
      <c r="AQ100" s="170"/>
      <c r="AR100" s="170"/>
      <c r="AS100" s="171"/>
    </row>
    <row r="101" spans="1:45" s="84" customFormat="1" ht="18.75" customHeight="1">
      <c r="A101" s="162"/>
      <c r="B101" s="167"/>
      <c r="C101" s="168"/>
      <c r="D101" s="168"/>
      <c r="E101" s="168"/>
      <c r="F101" s="168"/>
      <c r="G101" s="168"/>
      <c r="H101" s="168"/>
      <c r="I101" s="168"/>
      <c r="J101" s="168"/>
      <c r="K101" s="168"/>
      <c r="L101" s="169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3"/>
      <c r="X101" s="177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9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3"/>
    </row>
    <row r="102" spans="1:45" s="77" customFormat="1" ht="18.75" customHeight="1" thickBot="1">
      <c r="A102" s="163"/>
      <c r="B102" s="180"/>
      <c r="C102" s="181"/>
      <c r="D102" s="182"/>
      <c r="E102" s="79"/>
      <c r="F102" s="100"/>
      <c r="G102" s="81"/>
      <c r="H102" s="82"/>
      <c r="I102" s="82"/>
      <c r="J102" s="83"/>
      <c r="K102" s="100"/>
      <c r="L102" s="80"/>
      <c r="M102" s="180"/>
      <c r="N102" s="181"/>
      <c r="O102" s="182"/>
      <c r="P102" s="79"/>
      <c r="Q102" s="100"/>
      <c r="R102" s="81"/>
      <c r="S102" s="82"/>
      <c r="T102" s="82"/>
      <c r="U102" s="83"/>
      <c r="V102" s="100"/>
      <c r="W102" s="80"/>
      <c r="X102" s="183" t="str">
        <f>CONCATENATE($H$10,$J$10,".",$L$10,".","0",RIGHT($X$15,1),".",RIGHT(AG102,1),$A$34,"-",$A100)</f>
        <v>L451.15.07.S7-13</v>
      </c>
      <c r="Y102" s="184"/>
      <c r="Z102" s="185"/>
      <c r="AA102" s="123">
        <v>4</v>
      </c>
      <c r="AB102" s="124" t="s">
        <v>57</v>
      </c>
      <c r="AC102" s="125">
        <v>28</v>
      </c>
      <c r="AD102" s="126">
        <v>0</v>
      </c>
      <c r="AE102" s="126">
        <v>28</v>
      </c>
      <c r="AF102" s="127">
        <v>0</v>
      </c>
      <c r="AG102" s="124" t="s">
        <v>65</v>
      </c>
      <c r="AH102" s="128">
        <v>64</v>
      </c>
      <c r="AI102" s="180"/>
      <c r="AJ102" s="181"/>
      <c r="AK102" s="182"/>
      <c r="AL102" s="79"/>
      <c r="AM102" s="100"/>
      <c r="AN102" s="81"/>
      <c r="AO102" s="82"/>
      <c r="AP102" s="82"/>
      <c r="AQ102" s="83"/>
      <c r="AR102" s="100"/>
      <c r="AS102" s="80"/>
    </row>
    <row r="103" spans="1:45" s="77" customFormat="1" ht="18" customHeight="1" thickTop="1">
      <c r="A103" s="62" t="s">
        <v>22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63" t="s">
        <v>48</v>
      </c>
      <c r="AO103" s="5"/>
      <c r="AP103" s="5"/>
      <c r="AQ103" s="5"/>
      <c r="AR103" s="5"/>
      <c r="AS103" s="5"/>
    </row>
    <row r="104" spans="1:45" s="77" customFormat="1" ht="18" customHeight="1">
      <c r="A104" s="64" t="s">
        <v>32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</row>
    <row r="105" spans="1:45" s="77" customFormat="1" ht="18" customHeight="1">
      <c r="A105" s="6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</row>
    <row r="106" spans="1:45" s="77" customFormat="1" ht="18" customHeight="1">
      <c r="A106" s="297" t="s">
        <v>148</v>
      </c>
      <c r="B106" s="297"/>
      <c r="C106" s="297"/>
      <c r="D106" s="297"/>
      <c r="E106" s="297"/>
      <c r="F106" s="297"/>
      <c r="G106" s="297"/>
      <c r="H106" s="297"/>
      <c r="I106" s="297"/>
      <c r="J106" s="297"/>
      <c r="K106" s="297"/>
      <c r="L106" s="297"/>
      <c r="M106" s="297"/>
      <c r="N106" s="297"/>
      <c r="O106" s="297"/>
      <c r="P106" s="297"/>
      <c r="Q106" s="297"/>
      <c r="R106" s="297"/>
      <c r="S106" s="297"/>
      <c r="T106" s="297"/>
      <c r="U106" s="297"/>
      <c r="V106" s="297"/>
      <c r="W106" s="297"/>
      <c r="X106" s="297"/>
      <c r="Y106" s="297"/>
      <c r="Z106" s="297"/>
      <c r="AA106" s="297"/>
      <c r="AB106" s="297"/>
      <c r="AC106" s="297"/>
      <c r="AD106" s="297"/>
      <c r="AE106" s="297"/>
      <c r="AF106" s="297"/>
      <c r="AG106" s="297"/>
      <c r="AH106" s="297"/>
      <c r="AI106" s="297"/>
      <c r="AJ106" s="297"/>
      <c r="AK106" s="297"/>
      <c r="AL106" s="297"/>
      <c r="AM106" s="297"/>
      <c r="AN106" s="297"/>
      <c r="AO106" s="297"/>
      <c r="AP106" s="297"/>
      <c r="AQ106" s="297"/>
      <c r="AR106" s="297"/>
      <c r="AS106" s="297"/>
    </row>
    <row r="107" spans="1:45" s="77" customFormat="1" ht="18" customHeight="1" thickBot="1">
      <c r="A107" s="292" t="s">
        <v>94</v>
      </c>
      <c r="B107" s="292"/>
      <c r="C107" s="292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</row>
    <row r="108" spans="2:45" s="77" customFormat="1" ht="18" customHeight="1" thickBot="1" thickTop="1">
      <c r="B108" s="213" t="s">
        <v>174</v>
      </c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 t="s">
        <v>175</v>
      </c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</row>
    <row r="109" spans="1:45" s="77" customFormat="1" ht="18" customHeight="1" thickBot="1" thickTop="1">
      <c r="A109" s="103"/>
      <c r="B109" s="245" t="s">
        <v>28</v>
      </c>
      <c r="C109" s="231"/>
      <c r="D109" s="231"/>
      <c r="E109" s="231"/>
      <c r="F109" s="231"/>
      <c r="G109" s="231"/>
      <c r="H109" s="231"/>
      <c r="I109" s="231"/>
      <c r="J109" s="231"/>
      <c r="K109" s="231"/>
      <c r="L109" s="232"/>
      <c r="M109" s="231" t="s">
        <v>29</v>
      </c>
      <c r="N109" s="231"/>
      <c r="O109" s="231"/>
      <c r="P109" s="231"/>
      <c r="Q109" s="231"/>
      <c r="R109" s="231"/>
      <c r="S109" s="231"/>
      <c r="T109" s="231"/>
      <c r="U109" s="231"/>
      <c r="V109" s="231"/>
      <c r="W109" s="232"/>
      <c r="X109" s="245" t="s">
        <v>30</v>
      </c>
      <c r="Y109" s="231"/>
      <c r="Z109" s="231"/>
      <c r="AA109" s="231"/>
      <c r="AB109" s="231"/>
      <c r="AC109" s="231"/>
      <c r="AD109" s="231"/>
      <c r="AE109" s="231"/>
      <c r="AF109" s="231"/>
      <c r="AG109" s="231"/>
      <c r="AH109" s="232"/>
      <c r="AI109" s="231" t="s">
        <v>31</v>
      </c>
      <c r="AJ109" s="231"/>
      <c r="AK109" s="231"/>
      <c r="AL109" s="231"/>
      <c r="AM109" s="231"/>
      <c r="AN109" s="231"/>
      <c r="AO109" s="231"/>
      <c r="AP109" s="231"/>
      <c r="AQ109" s="231"/>
      <c r="AR109" s="231"/>
      <c r="AS109" s="232"/>
    </row>
    <row r="110" spans="1:45" s="77" customFormat="1" ht="18" customHeight="1" thickTop="1">
      <c r="A110" s="162" t="s">
        <v>78</v>
      </c>
      <c r="B110" s="286" t="s">
        <v>134</v>
      </c>
      <c r="C110" s="287"/>
      <c r="D110" s="287"/>
      <c r="E110" s="287"/>
      <c r="F110" s="287"/>
      <c r="G110" s="287"/>
      <c r="H110" s="287"/>
      <c r="I110" s="287"/>
      <c r="J110" s="287"/>
      <c r="K110" s="287"/>
      <c r="L110" s="288"/>
      <c r="M110" s="226" t="s">
        <v>135</v>
      </c>
      <c r="N110" s="170"/>
      <c r="O110" s="170"/>
      <c r="P110" s="170"/>
      <c r="Q110" s="170"/>
      <c r="R110" s="170"/>
      <c r="S110" s="170"/>
      <c r="T110" s="170"/>
      <c r="U110" s="170"/>
      <c r="V110" s="170"/>
      <c r="W110" s="171"/>
      <c r="X110" s="222" t="s">
        <v>137</v>
      </c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224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1"/>
    </row>
    <row r="111" spans="1:45" s="77" customFormat="1" ht="18" customHeight="1">
      <c r="A111" s="162"/>
      <c r="B111" s="289"/>
      <c r="C111" s="290"/>
      <c r="D111" s="290"/>
      <c r="E111" s="290"/>
      <c r="F111" s="290"/>
      <c r="G111" s="290"/>
      <c r="H111" s="290"/>
      <c r="I111" s="290"/>
      <c r="J111" s="290"/>
      <c r="K111" s="290"/>
      <c r="L111" s="291"/>
      <c r="M111" s="225"/>
      <c r="N111" s="172"/>
      <c r="O111" s="172"/>
      <c r="P111" s="172"/>
      <c r="Q111" s="172"/>
      <c r="R111" s="172"/>
      <c r="S111" s="172"/>
      <c r="T111" s="172"/>
      <c r="U111" s="172"/>
      <c r="V111" s="172"/>
      <c r="W111" s="173"/>
      <c r="X111" s="225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3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3"/>
    </row>
    <row r="112" spans="1:45" s="77" customFormat="1" ht="18" customHeight="1" thickBot="1">
      <c r="A112" s="163"/>
      <c r="B112" s="180" t="str">
        <f>CONCATENATE($H$10,$J$10,".",$L$10,".","0",RIGHT($B$15,1),".",RIGHT(K112,1),$A110)</f>
        <v>L451.15.05.f1</v>
      </c>
      <c r="C112" s="181"/>
      <c r="D112" s="182"/>
      <c r="E112" s="139">
        <v>3</v>
      </c>
      <c r="F112" s="140" t="s">
        <v>57</v>
      </c>
      <c r="G112" s="139">
        <v>14</v>
      </c>
      <c r="H112" s="141">
        <v>0</v>
      </c>
      <c r="I112" s="141">
        <v>28</v>
      </c>
      <c r="J112" s="140">
        <v>0</v>
      </c>
      <c r="K112" s="132" t="s">
        <v>92</v>
      </c>
      <c r="L112" s="138">
        <v>33</v>
      </c>
      <c r="M112" s="263" t="str">
        <f>CONCATENATE($H$10,$J$10,".",$L$10,".","0",RIGHT($M$15,1),".",RIGHT(V112,1),$A$110)</f>
        <v>L451.15.06.f1</v>
      </c>
      <c r="N112" s="264"/>
      <c r="O112" s="265"/>
      <c r="P112" s="139" t="s">
        <v>57</v>
      </c>
      <c r="Q112" s="140">
        <v>3</v>
      </c>
      <c r="R112" s="139">
        <v>28</v>
      </c>
      <c r="S112" s="141">
        <v>0</v>
      </c>
      <c r="T112" s="141">
        <v>14</v>
      </c>
      <c r="U112" s="140">
        <v>0</v>
      </c>
      <c r="V112" s="132" t="s">
        <v>92</v>
      </c>
      <c r="W112" s="133">
        <f>75-42</f>
        <v>33</v>
      </c>
      <c r="X112" s="263" t="str">
        <f>CONCATENATE($H$10,$J$10,".",$L$10,".","0",RIGHT($X$15,1),".",RIGHT(AG112,1),$A$16)</f>
        <v>L451.15.07.f1</v>
      </c>
      <c r="Y112" s="264"/>
      <c r="Z112" s="265"/>
      <c r="AA112" s="139">
        <v>3</v>
      </c>
      <c r="AB112" s="140" t="s">
        <v>57</v>
      </c>
      <c r="AC112" s="139">
        <v>28</v>
      </c>
      <c r="AD112" s="141">
        <v>0</v>
      </c>
      <c r="AE112" s="141">
        <v>14</v>
      </c>
      <c r="AF112" s="136">
        <v>0</v>
      </c>
      <c r="AG112" s="132" t="s">
        <v>92</v>
      </c>
      <c r="AH112" s="133">
        <f>75-42</f>
        <v>33</v>
      </c>
      <c r="AI112" s="263"/>
      <c r="AJ112" s="264"/>
      <c r="AK112" s="265"/>
      <c r="AL112" s="79"/>
      <c r="AM112" s="100"/>
      <c r="AN112" s="81"/>
      <c r="AO112" s="82"/>
      <c r="AP112" s="82"/>
      <c r="AQ112" s="83"/>
      <c r="AR112" s="100"/>
      <c r="AS112" s="80"/>
    </row>
    <row r="113" spans="1:45" s="77" customFormat="1" ht="18" customHeight="1" thickTop="1">
      <c r="A113" s="161" t="s">
        <v>79</v>
      </c>
      <c r="B113" s="226"/>
      <c r="C113" s="170"/>
      <c r="D113" s="170"/>
      <c r="E113" s="170"/>
      <c r="F113" s="170"/>
      <c r="G113" s="170"/>
      <c r="H113" s="170"/>
      <c r="I113" s="170"/>
      <c r="J113" s="170"/>
      <c r="K113" s="170"/>
      <c r="L113" s="171"/>
      <c r="M113" s="226" t="s">
        <v>136</v>
      </c>
      <c r="N113" s="170"/>
      <c r="O113" s="170"/>
      <c r="P113" s="170"/>
      <c r="Q113" s="170"/>
      <c r="R113" s="170"/>
      <c r="S113" s="170"/>
      <c r="T113" s="170"/>
      <c r="U113" s="170"/>
      <c r="V113" s="170"/>
      <c r="W113" s="171"/>
      <c r="X113" s="226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1"/>
      <c r="AI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171"/>
    </row>
    <row r="114" spans="1:45" s="77" customFormat="1" ht="18" customHeight="1">
      <c r="A114" s="162"/>
      <c r="B114" s="225"/>
      <c r="C114" s="172"/>
      <c r="D114" s="172"/>
      <c r="E114" s="172"/>
      <c r="F114" s="172"/>
      <c r="G114" s="172"/>
      <c r="H114" s="172"/>
      <c r="I114" s="172"/>
      <c r="J114" s="172"/>
      <c r="K114" s="172"/>
      <c r="L114" s="173"/>
      <c r="M114" s="225"/>
      <c r="N114" s="172"/>
      <c r="O114" s="172"/>
      <c r="P114" s="172"/>
      <c r="Q114" s="172"/>
      <c r="R114" s="172"/>
      <c r="S114" s="172"/>
      <c r="T114" s="172"/>
      <c r="U114" s="172"/>
      <c r="V114" s="172"/>
      <c r="W114" s="173"/>
      <c r="X114" s="225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3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3"/>
    </row>
    <row r="115" spans="1:45" s="77" customFormat="1" ht="18" customHeight="1" thickBot="1">
      <c r="A115" s="163"/>
      <c r="B115" s="180"/>
      <c r="C115" s="181"/>
      <c r="D115" s="182"/>
      <c r="E115" s="79"/>
      <c r="F115" s="100"/>
      <c r="G115" s="81"/>
      <c r="H115" s="82"/>
      <c r="I115" s="82"/>
      <c r="J115" s="83"/>
      <c r="K115" s="100"/>
      <c r="L115" s="80"/>
      <c r="M115" s="263" t="str">
        <f>CONCATENATE($H$10,$J$10,".",$L$10,".","0",RIGHT($M$15,1),".",RIGHT(V115,1),$A$113)</f>
        <v>L451.15.06.f2</v>
      </c>
      <c r="N115" s="264"/>
      <c r="O115" s="265"/>
      <c r="P115" s="79" t="s">
        <v>89</v>
      </c>
      <c r="Q115" s="100">
        <v>2</v>
      </c>
      <c r="R115" s="81">
        <v>0</v>
      </c>
      <c r="S115" s="82">
        <v>0</v>
      </c>
      <c r="T115" s="82">
        <v>28</v>
      </c>
      <c r="U115" s="83">
        <v>0</v>
      </c>
      <c r="V115" s="100" t="s">
        <v>92</v>
      </c>
      <c r="W115" s="80">
        <v>5</v>
      </c>
      <c r="X115" s="180"/>
      <c r="Y115" s="181"/>
      <c r="Z115" s="182"/>
      <c r="AA115" s="79"/>
      <c r="AB115" s="100"/>
      <c r="AC115" s="81"/>
      <c r="AD115" s="82"/>
      <c r="AE115" s="82"/>
      <c r="AF115" s="83"/>
      <c r="AG115" s="100"/>
      <c r="AH115" s="80"/>
      <c r="AI115" s="180"/>
      <c r="AJ115" s="181"/>
      <c r="AK115" s="182"/>
      <c r="AL115" s="79"/>
      <c r="AM115" s="100"/>
      <c r="AN115" s="81"/>
      <c r="AO115" s="82"/>
      <c r="AP115" s="82"/>
      <c r="AQ115" s="83"/>
      <c r="AR115" s="100"/>
      <c r="AS115" s="80"/>
    </row>
    <row r="116" spans="1:46" s="77" customFormat="1" ht="18" customHeight="1" thickTop="1">
      <c r="A116" s="161" t="s">
        <v>80</v>
      </c>
      <c r="B116" s="214"/>
      <c r="C116" s="215"/>
      <c r="D116" s="215"/>
      <c r="E116" s="215"/>
      <c r="F116" s="215"/>
      <c r="G116" s="215"/>
      <c r="H116" s="215"/>
      <c r="I116" s="215"/>
      <c r="J116" s="215"/>
      <c r="K116" s="215"/>
      <c r="L116" s="216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1"/>
      <c r="X116" s="214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6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1"/>
      <c r="AT116" s="99"/>
    </row>
    <row r="117" spans="1:45" s="84" customFormat="1" ht="18">
      <c r="A117" s="162"/>
      <c r="B117" s="217"/>
      <c r="C117" s="218"/>
      <c r="D117" s="218"/>
      <c r="E117" s="218"/>
      <c r="F117" s="218"/>
      <c r="G117" s="218"/>
      <c r="H117" s="218"/>
      <c r="I117" s="218"/>
      <c r="J117" s="218"/>
      <c r="K117" s="218"/>
      <c r="L117" s="219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3"/>
      <c r="X117" s="217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9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3"/>
    </row>
    <row r="118" spans="1:45" s="77" customFormat="1" ht="18.75" thickBot="1">
      <c r="A118" s="163"/>
      <c r="B118" s="180"/>
      <c r="C118" s="181"/>
      <c r="D118" s="182"/>
      <c r="E118" s="79"/>
      <c r="F118" s="100"/>
      <c r="G118" s="81"/>
      <c r="H118" s="82"/>
      <c r="I118" s="82"/>
      <c r="J118" s="83"/>
      <c r="K118" s="100"/>
      <c r="L118" s="80"/>
      <c r="M118" s="180"/>
      <c r="N118" s="181"/>
      <c r="O118" s="182"/>
      <c r="P118" s="79"/>
      <c r="Q118" s="100"/>
      <c r="R118" s="81"/>
      <c r="S118" s="82"/>
      <c r="T118" s="82"/>
      <c r="U118" s="83"/>
      <c r="V118" s="100"/>
      <c r="W118" s="80"/>
      <c r="X118" s="180"/>
      <c r="Y118" s="181"/>
      <c r="Z118" s="182"/>
      <c r="AA118" s="79"/>
      <c r="AB118" s="100"/>
      <c r="AC118" s="81"/>
      <c r="AD118" s="82"/>
      <c r="AE118" s="82"/>
      <c r="AF118" s="83"/>
      <c r="AG118" s="100"/>
      <c r="AH118" s="80"/>
      <c r="AI118" s="180"/>
      <c r="AJ118" s="181"/>
      <c r="AK118" s="182"/>
      <c r="AL118" s="79"/>
      <c r="AM118" s="100"/>
      <c r="AN118" s="81"/>
      <c r="AO118" s="82"/>
      <c r="AP118" s="82"/>
      <c r="AQ118" s="83"/>
      <c r="AR118" s="100"/>
      <c r="AS118" s="80"/>
    </row>
    <row r="119" spans="1:45" s="77" customFormat="1" ht="18" customHeight="1" thickTop="1">
      <c r="A119" s="239" t="s">
        <v>54</v>
      </c>
      <c r="B119" s="233" t="s">
        <v>0</v>
      </c>
      <c r="C119" s="234"/>
      <c r="D119" s="85"/>
      <c r="E119" s="235">
        <f>SUM(G112:J112,G115:J115,G118:J118)</f>
        <v>42</v>
      </c>
      <c r="F119" s="236"/>
      <c r="G119" s="266" t="s">
        <v>18</v>
      </c>
      <c r="H119" s="267"/>
      <c r="I119" s="267"/>
      <c r="J119" s="268"/>
      <c r="K119" s="244">
        <f>SUM(L112,L115,L118)</f>
        <v>33</v>
      </c>
      <c r="L119" s="236"/>
      <c r="M119" s="233" t="s">
        <v>0</v>
      </c>
      <c r="N119" s="234"/>
      <c r="O119" s="85"/>
      <c r="P119" s="235">
        <f>SUM(R112:U112,R115:U115,R118:U118)</f>
        <v>70</v>
      </c>
      <c r="Q119" s="236"/>
      <c r="R119" s="266" t="s">
        <v>18</v>
      </c>
      <c r="S119" s="267"/>
      <c r="T119" s="267"/>
      <c r="U119" s="268"/>
      <c r="V119" s="244">
        <f>SUM(W112,W115,W118)</f>
        <v>38</v>
      </c>
      <c r="W119" s="236"/>
      <c r="X119" s="233" t="s">
        <v>0</v>
      </c>
      <c r="Y119" s="234"/>
      <c r="Z119" s="85"/>
      <c r="AA119" s="235">
        <f>SUM(AC112:AF112,AC115:AF115,AC118:AF118)</f>
        <v>42</v>
      </c>
      <c r="AB119" s="236"/>
      <c r="AC119" s="266" t="s">
        <v>18</v>
      </c>
      <c r="AD119" s="267"/>
      <c r="AE119" s="267"/>
      <c r="AF119" s="268"/>
      <c r="AG119" s="244">
        <f>SUM(AH112,AH115,AH118)</f>
        <v>33</v>
      </c>
      <c r="AH119" s="236"/>
      <c r="AI119" s="233" t="s">
        <v>0</v>
      </c>
      <c r="AJ119" s="234"/>
      <c r="AK119" s="85"/>
      <c r="AL119" s="235">
        <f>SUM(AN112:AQ112,AN115:AQ115,AN118:AQ118)</f>
        <v>0</v>
      </c>
      <c r="AM119" s="236"/>
      <c r="AN119" s="266" t="s">
        <v>18</v>
      </c>
      <c r="AO119" s="267"/>
      <c r="AP119" s="267"/>
      <c r="AQ119" s="268"/>
      <c r="AR119" s="244">
        <f>SUM(AS112,AS115,AS118)</f>
        <v>0</v>
      </c>
      <c r="AS119" s="236"/>
    </row>
    <row r="120" spans="1:45" s="77" customFormat="1" ht="18" customHeight="1" thickBot="1">
      <c r="A120" s="240"/>
      <c r="B120" s="237" t="s">
        <v>1</v>
      </c>
      <c r="C120" s="238"/>
      <c r="D120" s="86"/>
      <c r="E120" s="241">
        <f>SUM(E112,E115,E118)</f>
        <v>3</v>
      </c>
      <c r="F120" s="242"/>
      <c r="G120" s="237" t="s">
        <v>17</v>
      </c>
      <c r="H120" s="238"/>
      <c r="I120" s="238"/>
      <c r="J120" s="243"/>
      <c r="K120" s="237"/>
      <c r="L120" s="243"/>
      <c r="M120" s="237" t="s">
        <v>1</v>
      </c>
      <c r="N120" s="238"/>
      <c r="O120" s="86"/>
      <c r="P120" s="241">
        <f>SUM(P112,P115,P118)</f>
        <v>0</v>
      </c>
      <c r="Q120" s="242"/>
      <c r="R120" s="237" t="s">
        <v>17</v>
      </c>
      <c r="S120" s="238"/>
      <c r="T120" s="238"/>
      <c r="U120" s="243"/>
      <c r="V120" s="237"/>
      <c r="W120" s="243"/>
      <c r="X120" s="237" t="s">
        <v>1</v>
      </c>
      <c r="Y120" s="238"/>
      <c r="Z120" s="86"/>
      <c r="AA120" s="241">
        <f>SUM(AA112,AA115,AA118)</f>
        <v>3</v>
      </c>
      <c r="AB120" s="242"/>
      <c r="AC120" s="237" t="s">
        <v>17</v>
      </c>
      <c r="AD120" s="238"/>
      <c r="AE120" s="238"/>
      <c r="AF120" s="243"/>
      <c r="AG120" s="237"/>
      <c r="AH120" s="243"/>
      <c r="AI120" s="237" t="s">
        <v>1</v>
      </c>
      <c r="AJ120" s="238"/>
      <c r="AK120" s="86"/>
      <c r="AL120" s="241">
        <f>SUM(AL112,AL115,AL118)</f>
        <v>0</v>
      </c>
      <c r="AM120" s="242"/>
      <c r="AN120" s="237" t="s">
        <v>17</v>
      </c>
      <c r="AO120" s="238"/>
      <c r="AP120" s="238"/>
      <c r="AQ120" s="243"/>
      <c r="AR120" s="237"/>
      <c r="AS120" s="243"/>
    </row>
    <row r="121" spans="1:45" s="77" customFormat="1" ht="18" customHeight="1" thickTop="1">
      <c r="A121" s="239" t="s">
        <v>55</v>
      </c>
      <c r="B121" s="233" t="s">
        <v>0</v>
      </c>
      <c r="C121" s="234"/>
      <c r="D121" s="87"/>
      <c r="E121" s="235">
        <f>SUM(G122:J122)</f>
        <v>3</v>
      </c>
      <c r="F121" s="236"/>
      <c r="G121" s="88"/>
      <c r="H121" s="89"/>
      <c r="I121" s="89"/>
      <c r="J121" s="89"/>
      <c r="K121" s="89"/>
      <c r="L121" s="90"/>
      <c r="M121" s="233" t="s">
        <v>0</v>
      </c>
      <c r="N121" s="234"/>
      <c r="O121" s="87"/>
      <c r="P121" s="235">
        <f>SUM(R122:U122)</f>
        <v>5</v>
      </c>
      <c r="Q121" s="236"/>
      <c r="R121" s="88"/>
      <c r="S121" s="89"/>
      <c r="T121" s="89"/>
      <c r="U121" s="89"/>
      <c r="V121" s="89"/>
      <c r="W121" s="90"/>
      <c r="X121" s="233" t="s">
        <v>0</v>
      </c>
      <c r="Y121" s="234"/>
      <c r="Z121" s="87"/>
      <c r="AA121" s="235">
        <f>SUM(AC122:AF122)</f>
        <v>3</v>
      </c>
      <c r="AB121" s="236"/>
      <c r="AC121" s="88"/>
      <c r="AD121" s="89"/>
      <c r="AE121" s="89"/>
      <c r="AF121" s="89"/>
      <c r="AG121" s="89"/>
      <c r="AH121" s="90"/>
      <c r="AI121" s="233" t="s">
        <v>0</v>
      </c>
      <c r="AJ121" s="234"/>
      <c r="AK121" s="87"/>
      <c r="AL121" s="235">
        <f>SUM(AN122:AQ122)</f>
        <v>0</v>
      </c>
      <c r="AM121" s="236"/>
      <c r="AN121" s="88"/>
      <c r="AO121" s="89"/>
      <c r="AP121" s="89"/>
      <c r="AQ121" s="89"/>
      <c r="AR121" s="89"/>
      <c r="AS121" s="90"/>
    </row>
    <row r="122" spans="1:45" s="77" customFormat="1" ht="18" customHeight="1" thickBot="1">
      <c r="A122" s="240"/>
      <c r="B122" s="237" t="s">
        <v>2</v>
      </c>
      <c r="C122" s="238"/>
      <c r="D122" s="91"/>
      <c r="E122" s="91"/>
      <c r="F122" s="92"/>
      <c r="G122" s="93">
        <f>(G112+G115+G118)/14</f>
        <v>1</v>
      </c>
      <c r="H122" s="93">
        <f>(H112+H115+H118)/14</f>
        <v>0</v>
      </c>
      <c r="I122" s="93">
        <f>(I112+I115+I118)/14</f>
        <v>2</v>
      </c>
      <c r="J122" s="93">
        <f>(J112+J115+J118)/14</f>
        <v>0</v>
      </c>
      <c r="K122" s="94" t="s">
        <v>3</v>
      </c>
      <c r="L122" s="95"/>
      <c r="M122" s="237" t="s">
        <v>2</v>
      </c>
      <c r="N122" s="238"/>
      <c r="O122" s="91"/>
      <c r="P122" s="91"/>
      <c r="Q122" s="92"/>
      <c r="R122" s="93">
        <f>(R112+R115+R118)/14</f>
        <v>2</v>
      </c>
      <c r="S122" s="93">
        <f>(S112+S115+S118)/14</f>
        <v>0</v>
      </c>
      <c r="T122" s="93">
        <f>(T112+T115+T118)/14</f>
        <v>3</v>
      </c>
      <c r="U122" s="93">
        <f>(U112+U115+U118)/14</f>
        <v>0</v>
      </c>
      <c r="V122" s="94" t="s">
        <v>3</v>
      </c>
      <c r="W122" s="95"/>
      <c r="X122" s="237" t="s">
        <v>2</v>
      </c>
      <c r="Y122" s="238"/>
      <c r="Z122" s="91"/>
      <c r="AA122" s="91"/>
      <c r="AB122" s="92"/>
      <c r="AC122" s="93">
        <f>(AC112+AC115+AC118)/14</f>
        <v>2</v>
      </c>
      <c r="AD122" s="93">
        <f>(AD112+AD115+AD118)/14</f>
        <v>0</v>
      </c>
      <c r="AE122" s="93">
        <f>(AE112+AE115+AE118)/14</f>
        <v>1</v>
      </c>
      <c r="AF122" s="93">
        <f>(AF112+AF115+AF118)/14</f>
        <v>0</v>
      </c>
      <c r="AG122" s="94" t="s">
        <v>3</v>
      </c>
      <c r="AH122" s="95"/>
      <c r="AI122" s="237" t="s">
        <v>2</v>
      </c>
      <c r="AJ122" s="238"/>
      <c r="AK122" s="91"/>
      <c r="AL122" s="91"/>
      <c r="AM122" s="92"/>
      <c r="AN122" s="93">
        <f>(AN112+AN115+AN118)/14</f>
        <v>0</v>
      </c>
      <c r="AO122" s="93">
        <f>(AO112+AO115+AO118)/14</f>
        <v>0</v>
      </c>
      <c r="AP122" s="93">
        <f>(AP112+AP115+AP118)/14</f>
        <v>0</v>
      </c>
      <c r="AQ122" s="93">
        <f>(AQ112+AQ115+AQ118)/14</f>
        <v>0</v>
      </c>
      <c r="AR122" s="94" t="s">
        <v>3</v>
      </c>
      <c r="AS122" s="95"/>
    </row>
    <row r="123" spans="1:45" s="77" customFormat="1" ht="21" customHeight="1" thickTop="1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</row>
    <row r="124" spans="1:45" s="4" customFormat="1" ht="18.75" thickBot="1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</row>
    <row r="125" spans="1:45" s="4" customFormat="1" ht="16.5" thickBot="1">
      <c r="A125" s="5"/>
      <c r="B125" s="57"/>
      <c r="C125" s="57"/>
      <c r="D125" s="57"/>
      <c r="E125" s="57"/>
      <c r="F125" s="57"/>
      <c r="G125" s="57"/>
      <c r="H125" s="57"/>
      <c r="I125" s="58"/>
      <c r="J125" s="59"/>
      <c r="K125" s="58"/>
      <c r="L125" s="1" t="s">
        <v>15</v>
      </c>
      <c r="M125" s="13"/>
      <c r="N125" s="14"/>
      <c r="O125" s="14"/>
      <c r="P125" s="2"/>
      <c r="Q125" s="3"/>
      <c r="R125" s="3"/>
      <c r="S125" s="3"/>
      <c r="T125" s="3"/>
      <c r="U125" s="3"/>
      <c r="V125" s="3"/>
      <c r="W125" s="3"/>
      <c r="X125" s="13"/>
      <c r="Y125" s="13"/>
      <c r="Z125" s="43"/>
      <c r="AA125" s="43"/>
      <c r="AB125" s="43"/>
      <c r="AC125" s="43"/>
      <c r="AD125" s="43"/>
      <c r="AE125" s="43"/>
      <c r="AF125" s="43"/>
      <c r="AG125" s="43"/>
      <c r="AH125" s="44"/>
      <c r="AI125" s="5"/>
      <c r="AJ125" s="5"/>
      <c r="AK125" s="5"/>
      <c r="AL125" s="5"/>
      <c r="AM125" s="5"/>
      <c r="AN125" s="5"/>
      <c r="AO125" s="5"/>
      <c r="AP125" s="5"/>
      <c r="AQ125" s="5"/>
      <c r="AR125" s="34"/>
      <c r="AS125" s="34"/>
    </row>
    <row r="126" spans="1:43" s="34" customFormat="1" ht="16.5" thickTop="1">
      <c r="A126" s="36"/>
      <c r="B126" s="12"/>
      <c r="C126" s="12"/>
      <c r="D126" s="12"/>
      <c r="E126" s="12"/>
      <c r="F126" s="12"/>
      <c r="G126" s="12"/>
      <c r="H126" s="12"/>
      <c r="I126" s="35"/>
      <c r="J126" s="37"/>
      <c r="K126" s="35"/>
      <c r="L126" s="15"/>
      <c r="M126" s="203" t="s">
        <v>19</v>
      </c>
      <c r="N126" s="204"/>
      <c r="O126" s="204"/>
      <c r="P126" s="204"/>
      <c r="Q126" s="204"/>
      <c r="R126" s="204"/>
      <c r="S126" s="204"/>
      <c r="T126" s="204"/>
      <c r="U126" s="204"/>
      <c r="V126" s="204"/>
      <c r="W126" s="205"/>
      <c r="X126" s="6"/>
      <c r="Y126" s="42" t="s">
        <v>33</v>
      </c>
      <c r="Z126" s="6"/>
      <c r="AA126" s="6"/>
      <c r="AB126" s="6"/>
      <c r="AC126" s="45"/>
      <c r="AD126" s="45"/>
      <c r="AE126" s="45"/>
      <c r="AF126" s="45"/>
      <c r="AG126" s="45"/>
      <c r="AH126" s="46"/>
      <c r="AI126" s="5"/>
      <c r="AJ126" s="5"/>
      <c r="AK126" s="5"/>
      <c r="AL126" s="5"/>
      <c r="AM126" s="5"/>
      <c r="AN126" s="5"/>
      <c r="AO126" s="5"/>
      <c r="AP126" s="5"/>
      <c r="AQ126" s="5"/>
    </row>
    <row r="127" spans="1:43" s="34" customFormat="1" ht="26.25" customHeight="1">
      <c r="A127" s="36"/>
      <c r="B127" s="12"/>
      <c r="C127" s="12"/>
      <c r="D127" s="12"/>
      <c r="E127" s="12"/>
      <c r="F127" s="12"/>
      <c r="G127" s="12"/>
      <c r="H127" s="12"/>
      <c r="I127" s="35"/>
      <c r="J127" s="37"/>
      <c r="K127" s="35"/>
      <c r="L127" s="16"/>
      <c r="M127" s="206"/>
      <c r="N127" s="207"/>
      <c r="O127" s="207"/>
      <c r="P127" s="207"/>
      <c r="Q127" s="207"/>
      <c r="R127" s="207"/>
      <c r="S127" s="207"/>
      <c r="T127" s="207"/>
      <c r="U127" s="207"/>
      <c r="V127" s="207"/>
      <c r="W127" s="208"/>
      <c r="X127" s="6"/>
      <c r="Y127" s="198" t="s">
        <v>34</v>
      </c>
      <c r="Z127" s="198"/>
      <c r="AA127" s="198"/>
      <c r="AB127" s="198"/>
      <c r="AC127" s="45"/>
      <c r="AD127" s="45"/>
      <c r="AE127" s="45"/>
      <c r="AF127" s="45"/>
      <c r="AG127" s="45"/>
      <c r="AH127" s="46"/>
      <c r="AI127" s="5"/>
      <c r="AJ127" s="5"/>
      <c r="AK127" s="5"/>
      <c r="AL127" s="5"/>
      <c r="AM127" s="5"/>
      <c r="AN127" s="5"/>
      <c r="AO127" s="5"/>
      <c r="AP127" s="5"/>
      <c r="AQ127" s="5"/>
    </row>
    <row r="128" spans="1:43" s="34" customFormat="1" ht="16.5" thickBo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16"/>
      <c r="M128" s="209" t="s">
        <v>20</v>
      </c>
      <c r="N128" s="210"/>
      <c r="O128" s="211"/>
      <c r="P128" s="70" t="s">
        <v>6</v>
      </c>
      <c r="Q128" s="101" t="s">
        <v>5</v>
      </c>
      <c r="R128" s="102" t="s">
        <v>7</v>
      </c>
      <c r="S128" s="8" t="s">
        <v>8</v>
      </c>
      <c r="T128" s="8" t="s">
        <v>9</v>
      </c>
      <c r="U128" s="9" t="s">
        <v>10</v>
      </c>
      <c r="V128" s="101" t="s">
        <v>11</v>
      </c>
      <c r="W128" s="71" t="s">
        <v>12</v>
      </c>
      <c r="X128" s="6"/>
      <c r="Y128" s="53" t="s">
        <v>35</v>
      </c>
      <c r="Z128" s="6"/>
      <c r="AA128" s="6"/>
      <c r="AB128" s="6"/>
      <c r="AC128" s="6"/>
      <c r="AD128" s="6"/>
      <c r="AE128" s="6"/>
      <c r="AF128" s="6"/>
      <c r="AG128" s="6"/>
      <c r="AH128" s="18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34" customFormat="1" ht="16.5" thickTop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1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6"/>
      <c r="X129" s="6"/>
      <c r="Y129" s="192" t="s">
        <v>36</v>
      </c>
      <c r="Z129" s="192"/>
      <c r="AA129" s="192"/>
      <c r="AB129" s="192"/>
      <c r="AC129" s="192"/>
      <c r="AD129" s="192"/>
      <c r="AE129" s="192"/>
      <c r="AF129" s="192"/>
      <c r="AG129" s="192"/>
      <c r="AH129" s="212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2:45" s="34" customFormat="1" ht="15.75">
      <c r="L130" s="19"/>
      <c r="M130" s="50" t="s">
        <v>37</v>
      </c>
      <c r="N130" s="42"/>
      <c r="O130" s="42"/>
      <c r="P130" s="47"/>
      <c r="Q130" s="48"/>
      <c r="R130" s="48"/>
      <c r="S130" s="48"/>
      <c r="T130" s="48"/>
      <c r="U130" s="48"/>
      <c r="V130" s="48"/>
      <c r="W130" s="48"/>
      <c r="X130" s="21"/>
      <c r="Y130" s="21"/>
      <c r="Z130" s="20" t="s">
        <v>23</v>
      </c>
      <c r="AA130" s="21"/>
      <c r="AB130" s="21"/>
      <c r="AC130" s="22"/>
      <c r="AD130" s="21"/>
      <c r="AE130" s="21"/>
      <c r="AF130" s="21"/>
      <c r="AG130" s="21"/>
      <c r="AH130" s="23"/>
      <c r="AR130" s="4"/>
      <c r="AS130" s="4"/>
    </row>
    <row r="131" spans="12:45" s="34" customFormat="1" ht="29.25" customHeight="1">
      <c r="L131" s="25"/>
      <c r="M131" s="50" t="s">
        <v>38</v>
      </c>
      <c r="N131" s="42"/>
      <c r="O131" s="42"/>
      <c r="P131" s="47"/>
      <c r="Q131" s="48"/>
      <c r="R131" s="48"/>
      <c r="S131" s="48"/>
      <c r="T131" s="48"/>
      <c r="U131" s="48"/>
      <c r="V131" s="48"/>
      <c r="W131" s="48"/>
      <c r="X131" s="21"/>
      <c r="Y131" s="21"/>
      <c r="Z131" s="21"/>
      <c r="AA131" s="11" t="s">
        <v>24</v>
      </c>
      <c r="AB131" s="21"/>
      <c r="AC131" s="21"/>
      <c r="AD131" s="21"/>
      <c r="AE131" s="21"/>
      <c r="AF131" s="21"/>
      <c r="AG131" s="21"/>
      <c r="AH131" s="26"/>
      <c r="AR131" s="4"/>
      <c r="AS131" s="4"/>
    </row>
    <row r="132" spans="12:34" s="34" customFormat="1" ht="31.5" customHeight="1">
      <c r="L132" s="27"/>
      <c r="M132" s="42" t="s">
        <v>39</v>
      </c>
      <c r="N132" s="42"/>
      <c r="O132" s="42"/>
      <c r="P132" s="48"/>
      <c r="Q132" s="48"/>
      <c r="R132" s="48"/>
      <c r="S132" s="54"/>
      <c r="T132" s="54"/>
      <c r="U132" s="54"/>
      <c r="V132" s="54"/>
      <c r="W132" s="54"/>
      <c r="X132" s="21"/>
      <c r="Y132" s="32"/>
      <c r="Z132" s="32"/>
      <c r="AA132" s="11" t="s">
        <v>25</v>
      </c>
      <c r="AB132" s="32"/>
      <c r="AC132" s="32"/>
      <c r="AD132" s="21"/>
      <c r="AE132" s="10"/>
      <c r="AF132" s="10"/>
      <c r="AG132" s="10"/>
      <c r="AH132" s="29"/>
    </row>
    <row r="133" spans="12:34" s="34" customFormat="1" ht="15.75">
      <c r="L133" s="27"/>
      <c r="M133" s="48"/>
      <c r="N133" s="192" t="s">
        <v>40</v>
      </c>
      <c r="O133" s="192"/>
      <c r="P133" s="192"/>
      <c r="Q133" s="192"/>
      <c r="R133" s="192"/>
      <c r="S133" s="192"/>
      <c r="T133" s="192"/>
      <c r="U133" s="192"/>
      <c r="V133" s="192"/>
      <c r="W133" s="52"/>
      <c r="X133" s="21"/>
      <c r="Y133" s="10"/>
      <c r="Z133" s="10"/>
      <c r="AA133" s="11" t="s">
        <v>26</v>
      </c>
      <c r="AB133" s="10"/>
      <c r="AC133" s="10"/>
      <c r="AD133" s="10"/>
      <c r="AE133" s="10"/>
      <c r="AF133" s="10"/>
      <c r="AG133" s="10"/>
      <c r="AH133" s="29"/>
    </row>
    <row r="134" spans="12:34" s="34" customFormat="1" ht="15.75">
      <c r="L134" s="30"/>
      <c r="M134" s="48"/>
      <c r="N134" s="56"/>
      <c r="O134" s="198" t="s">
        <v>41</v>
      </c>
      <c r="P134" s="198"/>
      <c r="Q134" s="198"/>
      <c r="R134" s="198"/>
      <c r="S134" s="198"/>
      <c r="T134" s="198"/>
      <c r="U134" s="198"/>
      <c r="V134" s="198"/>
      <c r="W134" s="52"/>
      <c r="X134" s="21"/>
      <c r="Y134" s="21"/>
      <c r="Z134" s="11"/>
      <c r="AA134" s="11" t="s">
        <v>27</v>
      </c>
      <c r="AB134" s="31"/>
      <c r="AC134" s="31"/>
      <c r="AD134" s="31"/>
      <c r="AE134" s="28"/>
      <c r="AF134" s="28"/>
      <c r="AG134" s="28"/>
      <c r="AH134" s="26"/>
    </row>
    <row r="135" spans="12:34" s="34" customFormat="1" ht="15">
      <c r="L135" s="25"/>
      <c r="M135" s="48"/>
      <c r="N135" s="48"/>
      <c r="O135" s="53" t="s">
        <v>42</v>
      </c>
      <c r="P135" s="53"/>
      <c r="Q135" s="53"/>
      <c r="R135" s="54"/>
      <c r="S135" s="54"/>
      <c r="T135" s="54"/>
      <c r="U135" s="54"/>
      <c r="V135" s="54"/>
      <c r="W135" s="48"/>
      <c r="X135" s="21"/>
      <c r="Y135" s="50" t="s">
        <v>43</v>
      </c>
      <c r="Z135" s="21"/>
      <c r="AA135" s="31"/>
      <c r="AB135" s="31"/>
      <c r="AC135" s="31"/>
      <c r="AD135" s="31"/>
      <c r="AE135" s="31"/>
      <c r="AF135" s="31"/>
      <c r="AG135" s="31"/>
      <c r="AH135" s="33"/>
    </row>
    <row r="136" spans="1:45" s="5" customFormat="1" ht="16.5" thickBo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25"/>
      <c r="M136" s="48"/>
      <c r="N136" s="55"/>
      <c r="O136" s="192" t="s">
        <v>47</v>
      </c>
      <c r="P136" s="192"/>
      <c r="Q136" s="192"/>
      <c r="R136" s="192"/>
      <c r="S136" s="192"/>
      <c r="T136" s="192"/>
      <c r="U136" s="192"/>
      <c r="V136" s="192"/>
      <c r="W136" s="192"/>
      <c r="X136" s="193" t="s">
        <v>13</v>
      </c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</row>
    <row r="137" spans="1:45" s="5" customFormat="1" ht="17.25" thickBot="1" thickTop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25"/>
      <c r="M137" s="48"/>
      <c r="N137" s="55"/>
      <c r="O137" s="192" t="s">
        <v>44</v>
      </c>
      <c r="P137" s="192"/>
      <c r="Q137" s="192"/>
      <c r="R137" s="192"/>
      <c r="S137" s="192"/>
      <c r="T137" s="192"/>
      <c r="U137" s="192"/>
      <c r="V137" s="192"/>
      <c r="W137" s="192"/>
      <c r="X137" s="195" t="s">
        <v>16</v>
      </c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7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</row>
    <row r="138" spans="12:34" s="34" customFormat="1" ht="16.5" thickBot="1" thickTop="1">
      <c r="L138" s="25"/>
      <c r="M138" s="48"/>
      <c r="N138" s="55"/>
      <c r="O138" s="192" t="s">
        <v>45</v>
      </c>
      <c r="P138" s="192"/>
      <c r="Q138" s="192"/>
      <c r="R138" s="192"/>
      <c r="S138" s="192"/>
      <c r="T138" s="192"/>
      <c r="U138" s="192"/>
      <c r="V138" s="192"/>
      <c r="W138" s="199"/>
      <c r="X138" s="200" t="s">
        <v>20</v>
      </c>
      <c r="Y138" s="201"/>
      <c r="Z138" s="202"/>
      <c r="AA138" s="38">
        <v>4</v>
      </c>
      <c r="AB138" s="39" t="s">
        <v>4</v>
      </c>
      <c r="AC138" s="39">
        <v>28</v>
      </c>
      <c r="AD138" s="39">
        <v>28</v>
      </c>
      <c r="AE138" s="39">
        <v>0</v>
      </c>
      <c r="AF138" s="39">
        <v>0</v>
      </c>
      <c r="AG138" s="40" t="s">
        <v>14</v>
      </c>
      <c r="AH138" s="41">
        <v>60</v>
      </c>
    </row>
    <row r="139" spans="12:34" s="34" customFormat="1" ht="15.75" thickTop="1">
      <c r="L139" s="25"/>
      <c r="M139" s="50" t="s">
        <v>46</v>
      </c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6"/>
    </row>
    <row r="140" spans="12:34" s="34" customFormat="1" ht="15.75" thickBot="1">
      <c r="L140" s="49" t="s">
        <v>21</v>
      </c>
      <c r="M140" s="60"/>
      <c r="N140" s="67"/>
      <c r="O140" s="67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9"/>
      <c r="AC140" s="69"/>
      <c r="AD140" s="69"/>
      <c r="AE140" s="69"/>
      <c r="AF140" s="69"/>
      <c r="AG140" s="69"/>
      <c r="AH140" s="61"/>
    </row>
    <row r="141" spans="1:45" s="34" customFormat="1" ht="18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</row>
    <row r="142" spans="1:45" s="34" customFormat="1" ht="15.75">
      <c r="A142" s="62" t="s">
        <v>22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63" t="s">
        <v>177</v>
      </c>
      <c r="AO142" s="5"/>
      <c r="AP142" s="5"/>
      <c r="AQ142" s="5"/>
      <c r="AR142" s="5"/>
      <c r="AS142" s="5"/>
    </row>
    <row r="143" spans="1:45" s="34" customFormat="1" ht="15.75">
      <c r="A143" s="64" t="s">
        <v>32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</row>
    <row r="144" s="34" customFormat="1" ht="15"/>
    <row r="145" s="34" customFormat="1" ht="15"/>
    <row r="146" s="34" customFormat="1" ht="15"/>
    <row r="147" s="34" customFormat="1" ht="15"/>
    <row r="148" s="34" customFormat="1" ht="15"/>
    <row r="149" s="34" customFormat="1" ht="15"/>
    <row r="150" s="34" customFormat="1" ht="15"/>
    <row r="151" s="34" customFormat="1" ht="15"/>
    <row r="152" s="34" customFormat="1" ht="15"/>
    <row r="153" s="34" customFormat="1" ht="15"/>
    <row r="154" s="34" customFormat="1" ht="15"/>
    <row r="155" s="34" customFormat="1" ht="15"/>
    <row r="156" s="34" customFormat="1" ht="15"/>
    <row r="157" s="34" customFormat="1" ht="15"/>
    <row r="158" s="34" customFormat="1" ht="15"/>
    <row r="159" s="34" customFormat="1" ht="15"/>
    <row r="160" s="34" customFormat="1" ht="15"/>
    <row r="161" s="34" customFormat="1" ht="15"/>
    <row r="162" s="34" customFormat="1" ht="15"/>
    <row r="163" s="34" customFormat="1" ht="15"/>
    <row r="164" s="34" customFormat="1" ht="15"/>
    <row r="165" s="34" customFormat="1" ht="15"/>
    <row r="166" s="34" customFormat="1" ht="15"/>
    <row r="167" s="34" customFormat="1" ht="15"/>
    <row r="168" s="34" customFormat="1" ht="15"/>
    <row r="169" spans="1:45" ht="1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</row>
    <row r="170" spans="1:45" ht="1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</row>
    <row r="171" spans="1:45" ht="1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</row>
    <row r="172" spans="1:45" ht="1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</row>
    <row r="173" spans="1:45" ht="1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</row>
    <row r="174" spans="1:45" ht="1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</row>
    <row r="175" spans="1:45" ht="1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</row>
    <row r="176" spans="1:45" ht="1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</row>
    <row r="177" spans="1:45" ht="1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</row>
    <row r="178" spans="1:45" ht="1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</row>
    <row r="179" spans="1:45" ht="1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</row>
    <row r="180" spans="1:45" ht="1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</row>
    <row r="181" spans="1:45" ht="1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</row>
    <row r="182" spans="1:45" ht="1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</row>
    <row r="183" spans="1:45" ht="1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</row>
    <row r="184" spans="1:45" ht="1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</row>
    <row r="185" spans="1:45" ht="1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</row>
    <row r="186" spans="1:45" ht="1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</row>
    <row r="187" spans="1:45" ht="1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</row>
    <row r="188" spans="1:45" ht="1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</row>
    <row r="189" spans="1:45" ht="1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</row>
    <row r="190" spans="1:45" ht="1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</row>
    <row r="191" spans="1:45" ht="1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</row>
    <row r="192" spans="1:45" ht="1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</row>
    <row r="193" spans="1:45" ht="1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</row>
    <row r="194" spans="1:45" ht="1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</row>
    <row r="195" spans="1:45" ht="1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</row>
    <row r="196" spans="1:45" ht="1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</row>
    <row r="197" spans="1:45" ht="1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</row>
    <row r="198" spans="1:45" ht="1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</row>
    <row r="199" spans="1:45" ht="1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</row>
    <row r="200" spans="1:45" ht="1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</row>
    <row r="201" spans="1:45" ht="1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</row>
    <row r="202" spans="1:45" ht="1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</row>
    <row r="203" spans="1:45" ht="1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</row>
    <row r="204" spans="1:45" ht="1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</row>
    <row r="205" spans="1:45" ht="1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</row>
    <row r="206" spans="1:45" ht="1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</row>
    <row r="207" spans="1:45" ht="1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</row>
    <row r="208" spans="1:45" ht="1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</row>
    <row r="209" spans="1:45" ht="1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</row>
  </sheetData>
  <sheetProtection/>
  <mergeCells count="386">
    <mergeCell ref="J10:K10"/>
    <mergeCell ref="L10:M10"/>
    <mergeCell ref="A106:AS106"/>
    <mergeCell ref="X88:AH89"/>
    <mergeCell ref="AI88:AS89"/>
    <mergeCell ref="A51:AS51"/>
    <mergeCell ref="X53:AS53"/>
    <mergeCell ref="M81:O81"/>
    <mergeCell ref="X84:Z84"/>
    <mergeCell ref="AI84:AK84"/>
    <mergeCell ref="H9:I9"/>
    <mergeCell ref="J9:K9"/>
    <mergeCell ref="L9:M9"/>
    <mergeCell ref="B109:L109"/>
    <mergeCell ref="M109:W109"/>
    <mergeCell ref="B81:D81"/>
    <mergeCell ref="B82:L83"/>
    <mergeCell ref="M82:W83"/>
    <mergeCell ref="H10:I10"/>
    <mergeCell ref="P44:Q44"/>
    <mergeCell ref="AI109:AS109"/>
    <mergeCell ref="A107:AS107"/>
    <mergeCell ref="B79:L80"/>
    <mergeCell ref="M79:W80"/>
    <mergeCell ref="AI79:AS80"/>
    <mergeCell ref="X81:Z81"/>
    <mergeCell ref="A79:A81"/>
    <mergeCell ref="X90:Z90"/>
    <mergeCell ref="AI90:AK90"/>
    <mergeCell ref="AI85:AS86"/>
    <mergeCell ref="A110:A112"/>
    <mergeCell ref="B110:L111"/>
    <mergeCell ref="M110:W111"/>
    <mergeCell ref="X110:AH111"/>
    <mergeCell ref="AI110:AS111"/>
    <mergeCell ref="B112:D112"/>
    <mergeCell ref="M112:O112"/>
    <mergeCell ref="X112:Z112"/>
    <mergeCell ref="X87:Z87"/>
    <mergeCell ref="AI87:AK87"/>
    <mergeCell ref="X108:AS108"/>
    <mergeCell ref="AI81:AK81"/>
    <mergeCell ref="X82:AH83"/>
    <mergeCell ref="AI82:AS83"/>
    <mergeCell ref="X94:AH95"/>
    <mergeCell ref="AI94:AS95"/>
    <mergeCell ref="AI73:AS74"/>
    <mergeCell ref="X75:Z75"/>
    <mergeCell ref="AI75:AK75"/>
    <mergeCell ref="X76:AH77"/>
    <mergeCell ref="AI76:AS77"/>
    <mergeCell ref="X78:Z78"/>
    <mergeCell ref="AI78:AK78"/>
    <mergeCell ref="AI66:AK66"/>
    <mergeCell ref="X67:AH68"/>
    <mergeCell ref="AI67:AS68"/>
    <mergeCell ref="X69:Z69"/>
    <mergeCell ref="AI69:AK69"/>
    <mergeCell ref="X79:AH80"/>
    <mergeCell ref="X70:AH71"/>
    <mergeCell ref="AI70:AS71"/>
    <mergeCell ref="X72:Z72"/>
    <mergeCell ref="AI72:AK72"/>
    <mergeCell ref="AI60:AK60"/>
    <mergeCell ref="X61:AH62"/>
    <mergeCell ref="AI61:AS62"/>
    <mergeCell ref="X63:Z63"/>
    <mergeCell ref="AI63:AK63"/>
    <mergeCell ref="X64:AH65"/>
    <mergeCell ref="AI64:AS65"/>
    <mergeCell ref="X54:AH54"/>
    <mergeCell ref="AI54:AS54"/>
    <mergeCell ref="X55:AH56"/>
    <mergeCell ref="AI55:AS56"/>
    <mergeCell ref="X57:Z57"/>
    <mergeCell ref="AI57:AK57"/>
    <mergeCell ref="X58:AH59"/>
    <mergeCell ref="AI58:AS59"/>
    <mergeCell ref="X60:Z60"/>
    <mergeCell ref="AI112:AK112"/>
    <mergeCell ref="A113:A115"/>
    <mergeCell ref="B113:L114"/>
    <mergeCell ref="M113:W114"/>
    <mergeCell ref="X113:AH114"/>
    <mergeCell ref="AI113:AS114"/>
    <mergeCell ref="B115:D115"/>
    <mergeCell ref="AI115:AK115"/>
    <mergeCell ref="A116:A118"/>
    <mergeCell ref="B116:L117"/>
    <mergeCell ref="M116:W117"/>
    <mergeCell ref="X116:AH117"/>
    <mergeCell ref="AI116:AS117"/>
    <mergeCell ref="B118:D118"/>
    <mergeCell ref="M118:O118"/>
    <mergeCell ref="X118:Z118"/>
    <mergeCell ref="A119:A120"/>
    <mergeCell ref="B119:C119"/>
    <mergeCell ref="E119:F119"/>
    <mergeCell ref="G119:J119"/>
    <mergeCell ref="B120:C120"/>
    <mergeCell ref="E120:F120"/>
    <mergeCell ref="G120:J120"/>
    <mergeCell ref="X45:Y45"/>
    <mergeCell ref="AA45:AB45"/>
    <mergeCell ref="AI45:AJ45"/>
    <mergeCell ref="AL45:AM45"/>
    <mergeCell ref="B46:C46"/>
    <mergeCell ref="M46:N46"/>
    <mergeCell ref="X46:Y46"/>
    <mergeCell ref="AI46:AJ46"/>
    <mergeCell ref="AG44:AH44"/>
    <mergeCell ref="AI44:AJ44"/>
    <mergeCell ref="AL44:AM44"/>
    <mergeCell ref="AN44:AQ44"/>
    <mergeCell ref="AR44:AS44"/>
    <mergeCell ref="A45:A46"/>
    <mergeCell ref="B45:C45"/>
    <mergeCell ref="E45:F45"/>
    <mergeCell ref="M45:N45"/>
    <mergeCell ref="P45:Q45"/>
    <mergeCell ref="R44:U44"/>
    <mergeCell ref="V44:W44"/>
    <mergeCell ref="X44:Y44"/>
    <mergeCell ref="AA44:AB44"/>
    <mergeCell ref="AC44:AF44"/>
    <mergeCell ref="AG43:AH43"/>
    <mergeCell ref="R43:U43"/>
    <mergeCell ref="V43:W43"/>
    <mergeCell ref="X43:Y43"/>
    <mergeCell ref="AA43:AB43"/>
    <mergeCell ref="AI43:AJ43"/>
    <mergeCell ref="AL43:AM43"/>
    <mergeCell ref="AN43:AQ43"/>
    <mergeCell ref="AR43:AS43"/>
    <mergeCell ref="B44:C44"/>
    <mergeCell ref="E44:F44"/>
    <mergeCell ref="G44:J44"/>
    <mergeCell ref="K44:L44"/>
    <mergeCell ref="M44:N44"/>
    <mergeCell ref="P43:Q43"/>
    <mergeCell ref="A43:A44"/>
    <mergeCell ref="B43:C43"/>
    <mergeCell ref="E43:F43"/>
    <mergeCell ref="G43:J43"/>
    <mergeCell ref="K43:L43"/>
    <mergeCell ref="M43:N43"/>
    <mergeCell ref="A40:A42"/>
    <mergeCell ref="B40:L41"/>
    <mergeCell ref="M40:W41"/>
    <mergeCell ref="X40:AH41"/>
    <mergeCell ref="AI40:AS41"/>
    <mergeCell ref="B42:D42"/>
    <mergeCell ref="M42:O42"/>
    <mergeCell ref="X42:Z42"/>
    <mergeCell ref="AI42:AK42"/>
    <mergeCell ref="A37:A39"/>
    <mergeCell ref="B37:L38"/>
    <mergeCell ref="M37:W38"/>
    <mergeCell ref="X37:AH38"/>
    <mergeCell ref="AI37:AS38"/>
    <mergeCell ref="B39:D39"/>
    <mergeCell ref="M39:O39"/>
    <mergeCell ref="X39:Z39"/>
    <mergeCell ref="AI39:AK39"/>
    <mergeCell ref="A34:A36"/>
    <mergeCell ref="B34:L35"/>
    <mergeCell ref="M34:W35"/>
    <mergeCell ref="X34:AH35"/>
    <mergeCell ref="AI34:AS35"/>
    <mergeCell ref="B36:D36"/>
    <mergeCell ref="M36:O36"/>
    <mergeCell ref="X36:Z36"/>
    <mergeCell ref="AI36:AK36"/>
    <mergeCell ref="A31:A33"/>
    <mergeCell ref="B31:L32"/>
    <mergeCell ref="M31:W32"/>
    <mergeCell ref="X31:AH32"/>
    <mergeCell ref="AI31:AS32"/>
    <mergeCell ref="B33:D33"/>
    <mergeCell ref="M33:O33"/>
    <mergeCell ref="X33:Z33"/>
    <mergeCell ref="AI33:AK33"/>
    <mergeCell ref="A28:A30"/>
    <mergeCell ref="B28:L29"/>
    <mergeCell ref="M28:W29"/>
    <mergeCell ref="X28:AH29"/>
    <mergeCell ref="AI28:AS29"/>
    <mergeCell ref="B30:D30"/>
    <mergeCell ref="M30:O30"/>
    <mergeCell ref="X30:Z30"/>
    <mergeCell ref="AI30:AK30"/>
    <mergeCell ref="A19:A21"/>
    <mergeCell ref="A25:A27"/>
    <mergeCell ref="B25:L26"/>
    <mergeCell ref="M25:W26"/>
    <mergeCell ref="X25:AH26"/>
    <mergeCell ref="AI25:AS26"/>
    <mergeCell ref="B27:D27"/>
    <mergeCell ref="M27:O27"/>
    <mergeCell ref="X27:Z27"/>
    <mergeCell ref="AI27:AK27"/>
    <mergeCell ref="M21:O21"/>
    <mergeCell ref="X21:Z21"/>
    <mergeCell ref="B15:L15"/>
    <mergeCell ref="M15:W15"/>
    <mergeCell ref="A22:A24"/>
    <mergeCell ref="B22:L23"/>
    <mergeCell ref="M22:W23"/>
    <mergeCell ref="X22:AH23"/>
    <mergeCell ref="B24:D24"/>
    <mergeCell ref="M24:O24"/>
    <mergeCell ref="A12:AS12"/>
    <mergeCell ref="A13:AS13"/>
    <mergeCell ref="X14:AS14"/>
    <mergeCell ref="A58:A60"/>
    <mergeCell ref="A61:A63"/>
    <mergeCell ref="B61:L62"/>
    <mergeCell ref="B19:L20"/>
    <mergeCell ref="M19:W20"/>
    <mergeCell ref="X19:AH20"/>
    <mergeCell ref="B21:D21"/>
    <mergeCell ref="M90:O90"/>
    <mergeCell ref="M115:O115"/>
    <mergeCell ref="X115:Z115"/>
    <mergeCell ref="X66:Z66"/>
    <mergeCell ref="X73:AH74"/>
    <mergeCell ref="AC119:AF119"/>
    <mergeCell ref="B108:W108"/>
    <mergeCell ref="B76:L77"/>
    <mergeCell ref="X85:AH86"/>
    <mergeCell ref="X109:AH109"/>
    <mergeCell ref="AI19:AS20"/>
    <mergeCell ref="AI21:AK21"/>
    <mergeCell ref="AI22:AS23"/>
    <mergeCell ref="AI24:AK24"/>
    <mergeCell ref="R119:U119"/>
    <mergeCell ref="V119:W119"/>
    <mergeCell ref="X119:Y119"/>
    <mergeCell ref="X24:Z24"/>
    <mergeCell ref="AC43:AF43"/>
    <mergeCell ref="AN119:AQ119"/>
    <mergeCell ref="AI15:AS15"/>
    <mergeCell ref="A16:A18"/>
    <mergeCell ref="B16:L17"/>
    <mergeCell ref="M16:W17"/>
    <mergeCell ref="X16:AH17"/>
    <mergeCell ref="AI16:AS17"/>
    <mergeCell ref="B18:D18"/>
    <mergeCell ref="X15:AH15"/>
    <mergeCell ref="X18:Z18"/>
    <mergeCell ref="AI18:AK18"/>
    <mergeCell ref="AR119:AS119"/>
    <mergeCell ref="M18:O18"/>
    <mergeCell ref="B54:L54"/>
    <mergeCell ref="AN120:AQ120"/>
    <mergeCell ref="AR120:AS120"/>
    <mergeCell ref="M120:N120"/>
    <mergeCell ref="P120:Q120"/>
    <mergeCell ref="R120:U120"/>
    <mergeCell ref="V120:W120"/>
    <mergeCell ref="AI120:AJ120"/>
    <mergeCell ref="A88:A90"/>
    <mergeCell ref="B88:L89"/>
    <mergeCell ref="AC120:AF120"/>
    <mergeCell ref="AG120:AH120"/>
    <mergeCell ref="M88:W89"/>
    <mergeCell ref="A94:A96"/>
    <mergeCell ref="B94:L95"/>
    <mergeCell ref="M94:W95"/>
    <mergeCell ref="AG119:AH119"/>
    <mergeCell ref="AA119:AB119"/>
    <mergeCell ref="AL120:AM120"/>
    <mergeCell ref="AI118:AK118"/>
    <mergeCell ref="M119:N119"/>
    <mergeCell ref="K120:L120"/>
    <mergeCell ref="P119:Q119"/>
    <mergeCell ref="X120:Y120"/>
    <mergeCell ref="AA120:AB120"/>
    <mergeCell ref="AI119:AJ119"/>
    <mergeCell ref="AL119:AM119"/>
    <mergeCell ref="K119:L119"/>
    <mergeCell ref="A121:A122"/>
    <mergeCell ref="B121:C121"/>
    <mergeCell ref="E121:F121"/>
    <mergeCell ref="M121:N121"/>
    <mergeCell ref="P121:Q121"/>
    <mergeCell ref="B122:C122"/>
    <mergeCell ref="M122:N122"/>
    <mergeCell ref="X121:Y121"/>
    <mergeCell ref="AA121:AB121"/>
    <mergeCell ref="AI121:AJ121"/>
    <mergeCell ref="AL121:AM121"/>
    <mergeCell ref="X122:Y122"/>
    <mergeCell ref="AI122:AJ122"/>
    <mergeCell ref="B70:L71"/>
    <mergeCell ref="M54:W54"/>
    <mergeCell ref="B69:D69"/>
    <mergeCell ref="M69:O69"/>
    <mergeCell ref="M61:W62"/>
    <mergeCell ref="M55:W56"/>
    <mergeCell ref="B57:D57"/>
    <mergeCell ref="M57:O57"/>
    <mergeCell ref="A64:A66"/>
    <mergeCell ref="B64:L65"/>
    <mergeCell ref="M64:W65"/>
    <mergeCell ref="B66:D66"/>
    <mergeCell ref="M66:O66"/>
    <mergeCell ref="B58:L59"/>
    <mergeCell ref="M58:W59"/>
    <mergeCell ref="B60:D60"/>
    <mergeCell ref="M60:O60"/>
    <mergeCell ref="A70:A72"/>
    <mergeCell ref="M70:W71"/>
    <mergeCell ref="B72:D72"/>
    <mergeCell ref="M72:O72"/>
    <mergeCell ref="B90:D90"/>
    <mergeCell ref="A73:A75"/>
    <mergeCell ref="B73:L74"/>
    <mergeCell ref="M73:W74"/>
    <mergeCell ref="B75:D75"/>
    <mergeCell ref="M75:O75"/>
    <mergeCell ref="A85:A87"/>
    <mergeCell ref="B85:L86"/>
    <mergeCell ref="M85:W86"/>
    <mergeCell ref="B87:D87"/>
    <mergeCell ref="M87:O87"/>
    <mergeCell ref="B84:D84"/>
    <mergeCell ref="M84:O84"/>
    <mergeCell ref="A82:A84"/>
    <mergeCell ref="B14:W14"/>
    <mergeCell ref="A67:A69"/>
    <mergeCell ref="B67:L68"/>
    <mergeCell ref="M67:W68"/>
    <mergeCell ref="A52:AS52"/>
    <mergeCell ref="B53:W53"/>
    <mergeCell ref="B63:D63"/>
    <mergeCell ref="M63:O63"/>
    <mergeCell ref="A55:A57"/>
    <mergeCell ref="B55:L56"/>
    <mergeCell ref="M76:W77"/>
    <mergeCell ref="A76:A78"/>
    <mergeCell ref="B78:D78"/>
    <mergeCell ref="M78:O78"/>
    <mergeCell ref="O138:W138"/>
    <mergeCell ref="X138:Z138"/>
    <mergeCell ref="M126:W127"/>
    <mergeCell ref="Y127:AB127"/>
    <mergeCell ref="M128:O128"/>
    <mergeCell ref="Y129:AH129"/>
    <mergeCell ref="N133:V133"/>
    <mergeCell ref="O136:W136"/>
    <mergeCell ref="X136:AH136"/>
    <mergeCell ref="O137:W137"/>
    <mergeCell ref="X137:AH137"/>
    <mergeCell ref="O134:V134"/>
    <mergeCell ref="A91:A93"/>
    <mergeCell ref="B91:L92"/>
    <mergeCell ref="M91:W92"/>
    <mergeCell ref="X91:AH92"/>
    <mergeCell ref="AI91:AS92"/>
    <mergeCell ref="B93:D93"/>
    <mergeCell ref="M93:O93"/>
    <mergeCell ref="X93:Z93"/>
    <mergeCell ref="AI93:AK93"/>
    <mergeCell ref="A97:A99"/>
    <mergeCell ref="B97:L98"/>
    <mergeCell ref="M97:W98"/>
    <mergeCell ref="X97:AH98"/>
    <mergeCell ref="AI97:AS98"/>
    <mergeCell ref="B99:D99"/>
    <mergeCell ref="AI99:AK99"/>
    <mergeCell ref="B96:D96"/>
    <mergeCell ref="M96:O96"/>
    <mergeCell ref="X96:Z96"/>
    <mergeCell ref="AI96:AK96"/>
    <mergeCell ref="X102:Z102"/>
    <mergeCell ref="AI102:AK102"/>
    <mergeCell ref="M99:O99"/>
    <mergeCell ref="X99:Z99"/>
    <mergeCell ref="A100:A102"/>
    <mergeCell ref="B100:L101"/>
    <mergeCell ref="M100:W101"/>
    <mergeCell ref="X100:AH101"/>
    <mergeCell ref="AI100:AS101"/>
    <mergeCell ref="B102:D102"/>
    <mergeCell ref="M102:O102"/>
  </mergeCells>
  <printOptions horizontalCentered="1"/>
  <pageMargins left="0.1968503937007874" right="0.1968503937007874" top="0.15748031496062992" bottom="0.15748031496062992" header="0.31496062992125984" footer="0.31496062992125984"/>
  <pageSetup horizontalDpi="600" verticalDpi="600" orientation="landscape" paperSize="9" scale="57" r:id="rId2"/>
  <headerFooter alignWithMargins="0">
    <oddHeader>&amp;R
</oddHeader>
  </headerFooter>
  <rowBreaks count="3" manualBreakCount="3">
    <brk id="49" max="44" man="1"/>
    <brk id="104" max="44" man="1"/>
    <brk id="143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user</cp:lastModifiedBy>
  <cp:lastPrinted>2015-06-25T09:53:37Z</cp:lastPrinted>
  <dcterms:created xsi:type="dcterms:W3CDTF">2005-09-25T13:40:53Z</dcterms:created>
  <dcterms:modified xsi:type="dcterms:W3CDTF">2015-12-11T06:45:58Z</dcterms:modified>
  <cp:category/>
  <cp:version/>
  <cp:contentType/>
  <cp:contentStatus/>
</cp:coreProperties>
</file>