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2120" windowHeight="9120"/>
  </bookViews>
  <sheets>
    <sheet name="Anii I-II" sheetId="1" r:id="rId1"/>
    <sheet name="Sheet1" sheetId="2" r:id="rId2"/>
  </sheets>
  <definedNames>
    <definedName name="_xlnm.Print_Area" localSheetId="0">'Anii I-II'!$A$1:$W$235</definedName>
  </definedNames>
  <calcPr calcId="145621"/>
</workbook>
</file>

<file path=xl/calcChain.xml><?xml version="1.0" encoding="utf-8"?>
<calcChain xmlns="http://schemas.openxmlformats.org/spreadsheetml/2006/main">
  <c r="B28" i="1" l="1"/>
  <c r="B220" i="1"/>
  <c r="B192" i="1"/>
  <c r="M192" i="1"/>
  <c r="M130" i="1"/>
  <c r="B161" i="1"/>
  <c r="M89" i="1"/>
  <c r="M86" i="1"/>
  <c r="B98" i="1"/>
  <c r="B95" i="1"/>
  <c r="L98" i="1"/>
  <c r="B92" i="1"/>
  <c r="B89" i="1"/>
  <c r="B86" i="1"/>
  <c r="W40" i="1"/>
  <c r="M34" i="1"/>
  <c r="M40" i="1"/>
  <c r="M37" i="1"/>
  <c r="M31" i="1"/>
  <c r="M28" i="1"/>
  <c r="L40" i="1"/>
  <c r="B40" i="1"/>
  <c r="B37" i="1"/>
  <c r="B34" i="1"/>
  <c r="B31" i="1"/>
  <c r="G56" i="1"/>
  <c r="L34" i="1"/>
  <c r="E53" i="1"/>
  <c r="R56" i="1"/>
  <c r="W130" i="1"/>
  <c r="L220" i="1"/>
  <c r="W192" i="1"/>
  <c r="L192" i="1"/>
  <c r="L161" i="1"/>
  <c r="G114" i="1"/>
  <c r="I114" i="1"/>
  <c r="J114" i="1"/>
  <c r="W86" i="1"/>
  <c r="W89" i="1"/>
  <c r="L95" i="1"/>
  <c r="L92" i="1"/>
  <c r="L89" i="1"/>
  <c r="L86" i="1"/>
  <c r="W37" i="1"/>
  <c r="W34" i="1"/>
  <c r="W31" i="1"/>
  <c r="W28" i="1"/>
  <c r="L37" i="1"/>
  <c r="L31" i="1"/>
  <c r="L28" i="1"/>
  <c r="K53" i="1" s="1"/>
  <c r="R114" i="1"/>
  <c r="E54" i="1"/>
  <c r="I56" i="1"/>
  <c r="H56" i="1"/>
  <c r="P54" i="1"/>
  <c r="P53" i="1"/>
  <c r="U114" i="1"/>
  <c r="T114" i="1"/>
  <c r="S114" i="1"/>
  <c r="H114" i="1"/>
  <c r="P112" i="1"/>
  <c r="E112" i="1"/>
  <c r="V111" i="1"/>
  <c r="P111" i="1"/>
  <c r="E111" i="1"/>
  <c r="U56" i="1"/>
  <c r="T56" i="1"/>
  <c r="S56" i="1"/>
  <c r="J56" i="1"/>
  <c r="K111" i="1" l="1"/>
  <c r="V53" i="1"/>
  <c r="E55" i="1"/>
  <c r="P55" i="1"/>
  <c r="E113" i="1"/>
  <c r="P113" i="1"/>
</calcChain>
</file>

<file path=xl/sharedStrings.xml><?xml version="1.0" encoding="utf-8"?>
<sst xmlns="http://schemas.openxmlformats.org/spreadsheetml/2006/main" count="244" uniqueCount="122">
  <si>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</si>
  <si>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</si>
  <si>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</si>
  <si>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</si>
  <si>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</si>
  <si>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</si>
  <si>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</si>
  <si>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</si>
  <si>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</si>
  <si>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</si>
  <si>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</si>
  <si>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</si>
  <si>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</si>
  <si>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</si>
  <si>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</si>
  <si>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</si>
  <si>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</si>
  <si>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</si>
  <si>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</si>
  <si>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</si>
  <si>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</si>
  <si>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</si>
  <si>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</si>
  <si>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</si>
  <si>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</si>
  <si>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</si>
  <si>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</si>
  <si>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</si>
  <si>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</si>
  <si>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 xml:space="preserve">Facultatea </t>
  </si>
  <si>
    <t xml:space="preserve">evaluări: </t>
  </si>
  <si>
    <t>VPI:</t>
  </si>
  <si>
    <t>Nume disciplina</t>
  </si>
  <si>
    <t>Cod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</si>
  <si>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</si>
  <si>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</si>
  <si>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</si>
  <si>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</si>
  <si>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</si>
  <si>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</si>
  <si>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</si>
  <si>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t>Cod DFI.Cod RSI.Cod DII.Cod DSU_M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</si>
  <si>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</si>
  <si>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</si>
  <si>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</si>
  <si>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</si>
  <si>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</si>
  <si>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</si>
  <si>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http://www.upt.ro/administrare/dgac1/file/2013-2014/legislatie/HG_493-2013_Nomenclator_cod_dom_master_extras_UPT.pdf</t>
  </si>
  <si>
    <t>http://www.upt.ro/administrare/dgac1/file/2013-2014/legislatie/HG_581-2013_domenii_master_extras_UPT.pdf</t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</si>
  <si>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</si>
  <si>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</si>
  <si>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</si>
  <si>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</si>
  <si>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</si>
  <si>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</si>
  <si>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</si>
  <si>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</si>
  <si>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</si>
  <si>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</si>
  <si>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</si>
  <si>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</si>
  <si>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</si>
  <si>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</si>
  <si>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</si>
  <si>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</si>
  <si>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</si>
  <si>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</si>
  <si>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</si>
  <si>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INGINERIE MECANICA</t>
    </r>
  </si>
  <si>
    <t>D</t>
  </si>
  <si>
    <t>DA</t>
  </si>
  <si>
    <t>DCA</t>
  </si>
  <si>
    <t>3E, 1D</t>
  </si>
  <si>
    <t>1E, 1D</t>
  </si>
  <si>
    <t>DISCIPLINE FACULTATIVE</t>
  </si>
  <si>
    <t>Discipline comune</t>
  </si>
  <si>
    <t>*</t>
  </si>
  <si>
    <t>**</t>
  </si>
  <si>
    <t>***</t>
  </si>
  <si>
    <t>****</t>
  </si>
  <si>
    <t>Cod S</t>
  </si>
  <si>
    <t>Cod DL</t>
  </si>
  <si>
    <t>ECTS</t>
  </si>
  <si>
    <t>*****</t>
  </si>
  <si>
    <t>Ciclul</t>
  </si>
  <si>
    <t>c1c2c3</t>
  </si>
  <si>
    <t>a1a2</t>
  </si>
  <si>
    <t>M</t>
  </si>
  <si>
    <t>01</t>
  </si>
  <si>
    <t>02</t>
  </si>
  <si>
    <t>03</t>
  </si>
  <si>
    <t>04</t>
  </si>
  <si>
    <t>05</t>
  </si>
  <si>
    <t>An universitar 2015 - 2016</t>
  </si>
  <si>
    <t>* Masini Unelte Avansate</t>
  </si>
  <si>
    <t>(*) - discipline optionale activate in anul universitar 2015 / 2016</t>
  </si>
  <si>
    <t>Theory of elasticity and plasticity</t>
  </si>
  <si>
    <t>*** Numerical methods for thermal and fluid analysis (MNATC)</t>
  </si>
  <si>
    <t xml:space="preserve">Facultative Discipline 1                                           </t>
  </si>
  <si>
    <t>Facultative Discipline 2</t>
  </si>
  <si>
    <t>Facultative Discipline 3</t>
  </si>
  <si>
    <t>Numerical methods for stress analysis</t>
  </si>
  <si>
    <t xml:space="preserve">Optional Discipline 1    </t>
  </si>
  <si>
    <t>**** Fatigue and structural integrity</t>
  </si>
  <si>
    <t>Dynamics of mechanical systems</t>
  </si>
  <si>
    <t>Measurements and data processing techniques</t>
  </si>
  <si>
    <t xml:space="preserve">Optional Discipline 2 </t>
  </si>
  <si>
    <t>Research activity 7 weeks</t>
  </si>
  <si>
    <t>Elaboration of Master thesis 7 weeks</t>
  </si>
  <si>
    <t>Optional Discipline 1                                                                 Statistical methods in analysis and data processing</t>
  </si>
  <si>
    <t>Optional Discipline 2                                                               Quality assurance methods in mechanical engineering</t>
  </si>
  <si>
    <t>Surface Engineering</t>
  </si>
  <si>
    <t>Creep and thermal fatigue</t>
  </si>
  <si>
    <t>Boundary element method in stress analysis</t>
  </si>
  <si>
    <t>******Measurement  and data processing techniques</t>
  </si>
  <si>
    <t>** Advanced Machine Tools</t>
  </si>
  <si>
    <t>Advanced Machine Tools</t>
  </si>
  <si>
    <t>MNATC - Hydrodynamics of machines and hydraulic systems</t>
  </si>
  <si>
    <t>Fatigue and Structural Integrity - IPEB</t>
  </si>
  <si>
    <t>TMPD - Hydrodynamics of machines and hydraulic systems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</si>
  <si>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:Advanced Mechanical Engineering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</si>
</sst>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  <charset val="2"/>
    </font>
    <font>
      <sz val="11"/>
      <color indexed="18"/>
      <name val="Microsoft Sans Serif"/>
      <family val="2"/>
    </font>
    <font>
      <b/>
      <sz val="14"/>
      <color indexed="18"/>
      <name val="Franklin Gothic Medium"/>
      <family val="2"/>
    </font>
    <font>
      <sz val="11"/>
      <color indexed="56"/>
      <name val="Arial"/>
      <family val="2"/>
    </font>
    <font>
      <u/>
      <sz val="10"/>
      <color theme="10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rgb="FFFF0000"/>
      <name val="Arial"/>
      <family val="2"/>
    </font>
    <font>
      <sz val="12"/>
      <color rgb="FFFF0000"/>
      <name val="Verdana"/>
      <family val="2"/>
      <charset val="238"/>
    </font>
    <font>
      <sz val="12"/>
      <color rgb="FF00206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 style="double">
        <color indexed="64"/>
      </bottom>
      <diagonal/>
    </border>
    <border>
      <left/>
      <right style="medium">
        <color theme="3" tint="-0.24994659260841701"/>
      </right>
      <top/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double">
        <color indexed="64"/>
      </left>
      <right style="medium">
        <color theme="3" tint="-0.24994659260841701"/>
      </right>
      <top style="double">
        <color indexed="64"/>
      </top>
      <bottom style="double">
        <color indexed="64"/>
      </bottom>
      <diagonal/>
    </border>
    <border>
      <left/>
      <right style="medium">
        <color theme="3" tint="-0.24994659260841701"/>
      </right>
      <top style="double">
        <color indexed="64"/>
      </top>
      <bottom style="double">
        <color indexed="64"/>
      </bottom>
      <diagonal/>
    </border>
    <border>
      <left/>
      <right style="medium">
        <color theme="3" tint="-0.2499465926084170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2" fillId="0" borderId="35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1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6" fillId="0" borderId="35" xfId="0" applyFont="1" applyFill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0" borderId="0" xfId="0" applyFont="1" applyAlignment="1"/>
    <xf numFmtId="0" fontId="2" fillId="0" borderId="0" xfId="0" applyFont="1" applyFill="1" applyAlignment="1"/>
    <xf numFmtId="0" fontId="17" fillId="0" borderId="0" xfId="0" applyFont="1" applyFill="1" applyBorder="1" applyAlignment="1">
      <alignment horizontal="left" vertical="center"/>
    </xf>
    <xf numFmtId="0" fontId="4" fillId="0" borderId="35" xfId="0" applyFont="1" applyFill="1" applyBorder="1"/>
    <xf numFmtId="0" fontId="4" fillId="0" borderId="38" xfId="0" applyFont="1" applyFill="1" applyBorder="1"/>
    <xf numFmtId="0" fontId="4" fillId="0" borderId="0" xfId="0" applyFont="1" applyFill="1" applyBorder="1"/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39" xfId="0" applyFont="1" applyFill="1" applyBorder="1"/>
    <xf numFmtId="0" fontId="11" fillId="0" borderId="0" xfId="0" applyFont="1" applyAlignment="1"/>
    <xf numFmtId="0" fontId="14" fillId="0" borderId="0" xfId="0" applyFont="1" applyFill="1" applyAlignment="1"/>
    <xf numFmtId="0" fontId="9" fillId="0" borderId="0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2" borderId="0" xfId="0" applyFont="1" applyFill="1" applyAlignment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6" fillId="0" borderId="0" xfId="1" applyFill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/>
    <xf numFmtId="0" fontId="3" fillId="0" borderId="40" xfId="0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0" xfId="0" quotePrefix="1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22" fillId="2" borderId="46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6" fillId="0" borderId="0" xfId="1" applyFill="1" applyBorder="1" applyAlignment="1">
      <alignment horizontal="left" wrapText="1"/>
    </xf>
    <xf numFmtId="0" fontId="16" fillId="0" borderId="0" xfId="1" applyFill="1" applyAlignment="1">
      <alignment horizontal="left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21</xdr:col>
      <xdr:colOff>283633</xdr:colOff>
      <xdr:row>5</xdr:row>
      <xdr:rowOff>0</xdr:rowOff>
    </xdr:to>
    <xdr:pic>
      <xdr:nvPicPr>
        <xdr:cNvPr id="105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3525" y="0"/>
          <a:ext cx="28289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pt.ro/administrare/dgac1/file/2013-2014/legislatie/HG_581-2013_domenii_master_extras_UPT.pdf" TargetMode="External"/><Relationship Id="rId1" Type="http://schemas.openxmlformats.org/officeDocument/2006/relationships/hyperlink" Target="http://www.upt.ro/administrare/dgac1/file/2013-2014/legislatie/HG_493-2013_Nomenclator_cod_dom_master_extras_UPT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33"/>
  <sheetViews>
    <sheetView tabSelected="1" view="pageBreakPreview" topLeftCell="A13" zoomScale="90" zoomScaleSheetLayoutView="90" workbookViewId="0">
      <selection activeCell="A9" sqref="A9:J9"/>
    </sheetView>
  </sheetViews>
  <sheetFormatPr defaultRowHeight="12.75" x14ac:dyDescent="0.2"/>
  <cols>
    <col min="1" max="1" width="13" customWidth="1"/>
    <col min="2" max="3" width="5.7109375" customWidth="1"/>
    <col min="4" max="4" width="10.140625" customWidth="1"/>
    <col min="5" max="10" width="4.7109375" customWidth="1"/>
    <col min="11" max="11" width="5.85546875" customWidth="1"/>
    <col min="12" max="12" width="4.7109375" customWidth="1"/>
    <col min="13" max="14" width="5.7109375" customWidth="1"/>
    <col min="15" max="15" width="10.7109375" customWidth="1"/>
    <col min="16" max="21" width="4.7109375" customWidth="1"/>
    <col min="22" max="22" width="6.140625" customWidth="1"/>
    <col min="23" max="23" width="4.7109375" customWidth="1"/>
  </cols>
  <sheetData>
    <row r="2" spans="1:25" s="52" customFormat="1" ht="1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5" s="52" customFormat="1" ht="18" x14ac:dyDescent="0.25">
      <c r="A3" s="49" t="s">
        <v>28</v>
      </c>
      <c r="K3" s="28"/>
      <c r="L3" s="28"/>
      <c r="M3" s="28"/>
      <c r="N3" s="28"/>
      <c r="O3" s="28"/>
      <c r="P3" s="28"/>
      <c r="Q3" s="28"/>
    </row>
    <row r="4" spans="1:25" s="52" customFormat="1" ht="15" customHeight="1" x14ac:dyDescent="0.2"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5" s="52" customFormat="1" ht="15.75" x14ac:dyDescent="0.25">
      <c r="K5" s="53"/>
      <c r="L5" s="53"/>
      <c r="M5" s="53"/>
      <c r="N5" s="53"/>
      <c r="O5" s="53"/>
      <c r="P5" s="53"/>
      <c r="Q5" s="53"/>
    </row>
    <row r="6" spans="1:25" s="52" customFormat="1" ht="15.75" x14ac:dyDescent="0.25">
      <c r="A6" s="60" t="s">
        <v>29</v>
      </c>
      <c r="K6" s="53"/>
      <c r="L6" s="53"/>
      <c r="M6" s="53"/>
      <c r="N6" s="53"/>
      <c r="O6" s="53"/>
      <c r="P6" s="53"/>
      <c r="Q6" s="53"/>
    </row>
    <row r="7" spans="1:25" s="52" customFormat="1" ht="15.75" x14ac:dyDescent="0.25">
      <c r="A7" s="60" t="s">
        <v>69</v>
      </c>
      <c r="B7" s="28"/>
      <c r="C7" s="28"/>
      <c r="D7" s="28"/>
      <c r="E7" s="28"/>
      <c r="F7" s="28"/>
      <c r="G7" s="28"/>
      <c r="H7" s="28"/>
      <c r="I7" s="28"/>
      <c r="J7" s="28"/>
      <c r="K7" s="53"/>
      <c r="L7" s="53"/>
      <c r="M7" s="53"/>
      <c r="N7" s="53"/>
      <c r="O7" s="53"/>
      <c r="P7" s="53"/>
      <c r="Q7" s="53"/>
    </row>
    <row r="8" spans="1:25" s="24" customFormat="1" ht="15.75" customHeight="1" x14ac:dyDescent="0.2">
      <c r="A8" s="202" t="s">
        <v>121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64"/>
      <c r="P8" s="64"/>
      <c r="Q8" s="64"/>
      <c r="R8" s="64"/>
      <c r="S8" s="64"/>
      <c r="T8" s="64"/>
      <c r="U8" s="64"/>
      <c r="V8" s="64"/>
      <c r="W8" s="64"/>
      <c r="X8" s="29"/>
    </row>
    <row r="9" spans="1:25" s="24" customFormat="1" ht="32.25" customHeight="1" x14ac:dyDescent="0.2">
      <c r="A9" s="204" t="s">
        <v>42</v>
      </c>
      <c r="B9" s="204"/>
      <c r="C9" s="204"/>
      <c r="D9" s="204"/>
      <c r="E9" s="204"/>
      <c r="F9" s="204"/>
      <c r="G9" s="204"/>
      <c r="H9" s="204"/>
      <c r="I9" s="204"/>
      <c r="J9" s="204"/>
      <c r="K9" s="207" t="s">
        <v>49</v>
      </c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9"/>
      <c r="X9" s="29"/>
    </row>
    <row r="10" spans="1:25" s="24" customFormat="1" ht="15.75" customHeight="1" x14ac:dyDescent="0.25">
      <c r="A10" s="205" t="s">
        <v>43</v>
      </c>
      <c r="B10" s="205"/>
      <c r="C10" s="205"/>
      <c r="D10" s="205"/>
      <c r="E10" s="205"/>
      <c r="F10" s="205"/>
      <c r="G10" s="205"/>
      <c r="H10" s="205"/>
      <c r="I10" s="205"/>
      <c r="J10" s="5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5"/>
    </row>
    <row r="11" spans="1:25" s="24" customFormat="1" ht="15.75" x14ac:dyDescent="0.25">
      <c r="A11" s="57"/>
      <c r="B11" s="54"/>
      <c r="C11" s="54"/>
      <c r="D11" s="54"/>
      <c r="E11" s="54"/>
      <c r="F11" s="54"/>
      <c r="G11" s="54"/>
      <c r="H11" s="54"/>
      <c r="I11" s="54"/>
      <c r="J11" s="55"/>
      <c r="K11" s="203" t="s">
        <v>76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9"/>
      <c r="X11" s="29"/>
      <c r="Y11" s="25"/>
    </row>
    <row r="12" spans="1:25" s="24" customFormat="1" ht="15.75" x14ac:dyDescent="0.25">
      <c r="A12" s="27" t="s">
        <v>45</v>
      </c>
      <c r="B12" s="29"/>
      <c r="C12" s="29"/>
      <c r="D12" s="29"/>
      <c r="E12" s="29"/>
      <c r="F12" s="29"/>
      <c r="G12" s="29"/>
      <c r="H12" s="29">
        <v>20</v>
      </c>
      <c r="I12" s="29"/>
      <c r="J12" s="29"/>
      <c r="K12" s="100" t="s">
        <v>77</v>
      </c>
      <c r="L12" s="103" t="s">
        <v>117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29"/>
      <c r="X12" s="29"/>
      <c r="Y12" s="25"/>
    </row>
    <row r="13" spans="1:25" s="8" customFormat="1" ht="15.75" x14ac:dyDescent="0.25">
      <c r="A13" s="27" t="s">
        <v>46</v>
      </c>
      <c r="B13" s="29"/>
      <c r="C13" s="29"/>
      <c r="D13" s="29">
        <v>70</v>
      </c>
      <c r="E13" s="29"/>
      <c r="F13" s="29"/>
      <c r="G13" s="29"/>
      <c r="H13" s="29"/>
      <c r="I13" s="29"/>
      <c r="J13" s="29"/>
      <c r="K13" s="100" t="s">
        <v>78</v>
      </c>
      <c r="L13" s="103" t="s">
        <v>117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29"/>
      <c r="X13" s="29"/>
      <c r="Y13" s="25"/>
    </row>
    <row r="14" spans="1:25" s="8" customFormat="1" ht="15.75" x14ac:dyDescent="0.25">
      <c r="A14" s="27" t="s">
        <v>47</v>
      </c>
      <c r="B14" s="29"/>
      <c r="C14" s="29"/>
      <c r="D14" s="29"/>
      <c r="E14" s="29">
        <v>10</v>
      </c>
      <c r="F14" s="29"/>
      <c r="G14" s="29"/>
      <c r="H14" s="29"/>
      <c r="I14" s="29"/>
      <c r="J14" s="29"/>
      <c r="K14" s="100" t="s">
        <v>79</v>
      </c>
      <c r="L14" s="103" t="s">
        <v>118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29"/>
      <c r="X14" s="29"/>
      <c r="Y14" s="25"/>
    </row>
    <row r="15" spans="1:25" ht="15.75" x14ac:dyDescent="0.25">
      <c r="A15" s="27" t="s">
        <v>44</v>
      </c>
      <c r="B15" s="29"/>
      <c r="C15" s="29"/>
      <c r="D15" s="29"/>
      <c r="E15" s="29"/>
      <c r="F15" s="29"/>
      <c r="G15" s="29"/>
      <c r="H15" s="29"/>
      <c r="I15" s="29"/>
      <c r="J15" s="29">
        <v>10</v>
      </c>
      <c r="K15" s="100" t="s">
        <v>80</v>
      </c>
      <c r="L15" s="103" t="s">
        <v>119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5" ht="15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100" t="s">
        <v>84</v>
      </c>
      <c r="L16" s="103" t="s">
        <v>120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3" ht="24.75" customHeight="1" x14ac:dyDescent="0.2">
      <c r="H17" s="29"/>
      <c r="I17" s="206" t="s">
        <v>48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</row>
    <row r="18" spans="1:23" ht="15" x14ac:dyDescent="0.2">
      <c r="A18" s="65" t="s">
        <v>41</v>
      </c>
      <c r="B18" s="58"/>
      <c r="C18" s="58"/>
      <c r="D18" s="58"/>
      <c r="E18" s="58" t="s">
        <v>82</v>
      </c>
      <c r="F18" s="58" t="s">
        <v>81</v>
      </c>
      <c r="G18" s="59" t="s">
        <v>83</v>
      </c>
      <c r="H18" s="29"/>
      <c r="I18" s="29"/>
      <c r="J18" s="29"/>
    </row>
    <row r="19" spans="1:23" ht="15" customHeight="1" x14ac:dyDescent="0.2">
      <c r="A19" s="61">
        <v>20</v>
      </c>
      <c r="B19" s="62">
        <v>70</v>
      </c>
      <c r="C19" s="62">
        <v>10</v>
      </c>
      <c r="D19" s="62">
        <v>10</v>
      </c>
      <c r="E19" s="62">
        <v>180</v>
      </c>
      <c r="F19" s="62">
        <v>50</v>
      </c>
      <c r="G19" s="63">
        <v>240</v>
      </c>
      <c r="H19" s="101" t="s">
        <v>85</v>
      </c>
      <c r="I19" s="101"/>
      <c r="J19" s="102" t="s">
        <v>86</v>
      </c>
      <c r="K19" s="102"/>
      <c r="L19" s="102" t="s">
        <v>87</v>
      </c>
      <c r="M19" s="102"/>
    </row>
    <row r="20" spans="1:23" ht="15" customHeight="1" x14ac:dyDescent="0.2">
      <c r="H20" s="101" t="s">
        <v>88</v>
      </c>
      <c r="I20" s="101"/>
      <c r="J20" s="102">
        <v>434</v>
      </c>
      <c r="K20" s="102"/>
      <c r="L20" s="102">
        <v>15</v>
      </c>
      <c r="M20" s="102"/>
    </row>
    <row r="21" spans="1:23" s="6" customFormat="1" ht="14.25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7" customFormat="1" ht="18" x14ac:dyDescent="0.25">
      <c r="A22" s="151" t="s">
        <v>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</row>
    <row r="23" spans="1:23" s="7" customFormat="1" ht="18" x14ac:dyDescent="0.25">
      <c r="A23" s="151" t="s">
        <v>94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</row>
    <row r="24" spans="1:23" s="8" customFormat="1" ht="18.75" thickBot="1" x14ac:dyDescent="0.25">
      <c r="A24" s="152" t="s">
        <v>26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</row>
    <row r="25" spans="1:23" s="8" customFormat="1" ht="27.75" customHeight="1" thickTop="1" thickBot="1" x14ac:dyDescent="0.25">
      <c r="A25" s="9"/>
      <c r="B25" s="135" t="s">
        <v>37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7"/>
      <c r="M25" s="136" t="s">
        <v>38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7"/>
    </row>
    <row r="26" spans="1:23" s="8" customFormat="1" ht="13.5" customHeight="1" thickTop="1" x14ac:dyDescent="0.2">
      <c r="A26" s="105" t="s">
        <v>0</v>
      </c>
      <c r="B26" s="130" t="s">
        <v>97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08" t="s">
        <v>102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14"/>
    </row>
    <row r="27" spans="1:23" s="8" customFormat="1" ht="12.75" customHeight="1" x14ac:dyDescent="0.2">
      <c r="A27" s="105"/>
      <c r="B27" s="120"/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6"/>
    </row>
    <row r="28" spans="1:23" s="8" customFormat="1" ht="15.75" customHeight="1" thickBot="1" x14ac:dyDescent="0.25">
      <c r="A28" s="106"/>
      <c r="B28" s="117" t="str">
        <f>CONCATENATE($H$20,$J$20,".",$L$20,".","0",RIGHT($B$25,1),".",RIGHT(K28,2),$A26)</f>
        <v>M434.15.01.DA1.</v>
      </c>
      <c r="C28" s="118"/>
      <c r="D28" s="119"/>
      <c r="E28" s="12">
        <v>10</v>
      </c>
      <c r="F28" s="13" t="s">
        <v>14</v>
      </c>
      <c r="G28" s="13">
        <v>28</v>
      </c>
      <c r="H28" s="13">
        <v>28</v>
      </c>
      <c r="I28" s="13">
        <v>14</v>
      </c>
      <c r="J28" s="13">
        <v>0</v>
      </c>
      <c r="K28" s="14" t="s">
        <v>71</v>
      </c>
      <c r="L28" s="15">
        <f>E28*560/30</f>
        <v>186.66666666666666</v>
      </c>
      <c r="M28" s="117" t="str">
        <f>CONCATENATE($H$20,$J$20,".",$L$20,".","0",RIGHT($M$25,1),".",RIGHT(V28,2),$A26)</f>
        <v>M434.15.02.DA1.</v>
      </c>
      <c r="N28" s="118"/>
      <c r="O28" s="119"/>
      <c r="P28" s="12">
        <v>7</v>
      </c>
      <c r="Q28" s="13" t="s">
        <v>14</v>
      </c>
      <c r="R28" s="13">
        <v>28</v>
      </c>
      <c r="S28" s="13">
        <v>0</v>
      </c>
      <c r="T28" s="13">
        <v>28</v>
      </c>
      <c r="U28" s="13">
        <v>0</v>
      </c>
      <c r="V28" s="14" t="s">
        <v>71</v>
      </c>
      <c r="W28" s="15">
        <f>P28*560/30</f>
        <v>130.66666666666666</v>
      </c>
    </row>
    <row r="29" spans="1:23" s="8" customFormat="1" ht="13.5" customHeight="1" thickTop="1" x14ac:dyDescent="0.2">
      <c r="A29" s="104" t="s">
        <v>1</v>
      </c>
      <c r="B29" s="208" t="s">
        <v>95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10"/>
      <c r="M29" s="108" t="s">
        <v>102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14"/>
    </row>
    <row r="30" spans="1:23" s="8" customFormat="1" ht="12.75" customHeight="1" x14ac:dyDescent="0.2">
      <c r="A30" s="105"/>
      <c r="B30" s="211"/>
      <c r="C30" s="212"/>
      <c r="D30" s="212"/>
      <c r="E30" s="212"/>
      <c r="F30" s="212"/>
      <c r="G30" s="212"/>
      <c r="H30" s="212"/>
      <c r="I30" s="212"/>
      <c r="J30" s="212"/>
      <c r="K30" s="212"/>
      <c r="L30" s="213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6"/>
    </row>
    <row r="31" spans="1:23" s="8" customFormat="1" ht="15.75" customHeight="1" thickBot="1" x14ac:dyDescent="0.25">
      <c r="A31" s="106"/>
      <c r="B31" s="117" t="str">
        <f>CONCATENATE($H$20,$J$20,".",$L$20,".","0",RIGHT($B$25,1),".",RIGHT(K31,2),$A29)</f>
        <v>M434.15.01.CA2.</v>
      </c>
      <c r="C31" s="118"/>
      <c r="D31" s="119"/>
      <c r="E31" s="12">
        <v>7</v>
      </c>
      <c r="F31" s="13" t="s">
        <v>14</v>
      </c>
      <c r="G31" s="13">
        <v>28</v>
      </c>
      <c r="H31" s="13">
        <v>0</v>
      </c>
      <c r="I31" s="13">
        <v>28</v>
      </c>
      <c r="J31" s="13">
        <v>0</v>
      </c>
      <c r="K31" s="14" t="s">
        <v>72</v>
      </c>
      <c r="L31" s="15">
        <f>E31*560/30</f>
        <v>130.66666666666666</v>
      </c>
      <c r="M31" s="117" t="str">
        <f>CONCATENATE($H$20,$J$20,".",$L$20,".","0",RIGHT($M$25,1),".",RIGHT(V31,2),$A29)</f>
        <v>M434.15.02.DA2.</v>
      </c>
      <c r="N31" s="118"/>
      <c r="O31" s="119"/>
      <c r="P31" s="12">
        <v>3</v>
      </c>
      <c r="Q31" s="13" t="s">
        <v>70</v>
      </c>
      <c r="R31" s="13">
        <v>0</v>
      </c>
      <c r="S31" s="13">
        <v>0</v>
      </c>
      <c r="T31" s="13">
        <v>0</v>
      </c>
      <c r="U31" s="13">
        <v>14</v>
      </c>
      <c r="V31" s="14" t="s">
        <v>71</v>
      </c>
      <c r="W31" s="15">
        <f>P31*560/30</f>
        <v>56</v>
      </c>
    </row>
    <row r="32" spans="1:23" s="8" customFormat="1" ht="13.5" customHeight="1" thickTop="1" x14ac:dyDescent="0.2">
      <c r="A32" s="104" t="s">
        <v>2</v>
      </c>
      <c r="B32" s="192" t="s">
        <v>116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4"/>
      <c r="M32" s="108" t="s">
        <v>103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14"/>
    </row>
    <row r="33" spans="1:23" s="8" customFormat="1" ht="12.75" customHeight="1" x14ac:dyDescent="0.2">
      <c r="A33" s="105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7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6"/>
    </row>
    <row r="34" spans="1:23" s="8" customFormat="1" ht="15.75" customHeight="1" thickBot="1" x14ac:dyDescent="0.25">
      <c r="A34" s="106"/>
      <c r="B34" s="117" t="str">
        <f>CONCATENATE($H$20,$J$20,".",$L$20,".","0",RIGHT($B$25,1),".",RIGHT(K34,2),$A32)</f>
        <v>M434.15.01.CA3.</v>
      </c>
      <c r="C34" s="118"/>
      <c r="D34" s="119"/>
      <c r="E34" s="12">
        <v>3</v>
      </c>
      <c r="F34" s="13" t="s">
        <v>70</v>
      </c>
      <c r="G34" s="13">
        <v>28</v>
      </c>
      <c r="H34" s="13">
        <v>0</v>
      </c>
      <c r="I34" s="13">
        <v>28</v>
      </c>
      <c r="J34" s="13">
        <v>0</v>
      </c>
      <c r="K34" s="14" t="s">
        <v>72</v>
      </c>
      <c r="L34" s="15">
        <f>E34*560/30</f>
        <v>56</v>
      </c>
      <c r="M34" s="127" t="str">
        <f>CONCATENATE($H$20,$J$20,".",$L$20,".","0",RIGHT($M$25,1),".",RIGHT(V34,2),$A$29,"-ij")</f>
        <v>M434.15.02.CA2.-ij</v>
      </c>
      <c r="N34" s="128"/>
      <c r="O34" s="129"/>
      <c r="P34" s="12">
        <v>10</v>
      </c>
      <c r="Q34" s="13" t="s">
        <v>14</v>
      </c>
      <c r="R34" s="13">
        <v>28</v>
      </c>
      <c r="S34" s="13">
        <v>28</v>
      </c>
      <c r="T34" s="13">
        <v>14</v>
      </c>
      <c r="U34" s="13">
        <v>0</v>
      </c>
      <c r="V34" s="14" t="s">
        <v>72</v>
      </c>
      <c r="W34" s="15">
        <f>P34*560/30</f>
        <v>186.66666666666666</v>
      </c>
    </row>
    <row r="35" spans="1:23" s="8" customFormat="1" ht="13.5" customHeight="1" thickTop="1" x14ac:dyDescent="0.2">
      <c r="A35" s="104" t="s">
        <v>3</v>
      </c>
      <c r="B35" s="158" t="s">
        <v>98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60"/>
      <c r="M35" s="198" t="s">
        <v>104</v>
      </c>
      <c r="N35" s="198"/>
      <c r="O35" s="198"/>
      <c r="P35" s="198"/>
      <c r="Q35" s="198"/>
      <c r="R35" s="198"/>
      <c r="S35" s="198"/>
      <c r="T35" s="198"/>
      <c r="U35" s="198"/>
      <c r="V35" s="198"/>
      <c r="W35" s="199"/>
    </row>
    <row r="36" spans="1:23" s="8" customFormat="1" ht="18" customHeight="1" x14ac:dyDescent="0.2">
      <c r="A36" s="105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3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1"/>
    </row>
    <row r="37" spans="1:23" s="8" customFormat="1" ht="15.75" customHeight="1" thickBot="1" x14ac:dyDescent="0.25">
      <c r="A37" s="106"/>
      <c r="B37" s="117" t="str">
        <f>CONCATENATE($H$20,$J$20,".",$L$20,".","0",RIGHT($B$25,1),".",RIGHT(K37,2),$A35)</f>
        <v>M434.15.01.DA4.</v>
      </c>
      <c r="C37" s="118"/>
      <c r="D37" s="119"/>
      <c r="E37" s="12">
        <v>10</v>
      </c>
      <c r="F37" s="13" t="s">
        <v>14</v>
      </c>
      <c r="G37" s="13">
        <v>0</v>
      </c>
      <c r="H37" s="13">
        <v>0</v>
      </c>
      <c r="I37" s="13">
        <v>0</v>
      </c>
      <c r="J37" s="13">
        <v>14</v>
      </c>
      <c r="K37" s="14" t="s">
        <v>71</v>
      </c>
      <c r="L37" s="15">
        <f>E37*560/30</f>
        <v>186.66666666666666</v>
      </c>
      <c r="M37" s="117" t="str">
        <f>CONCATENATE($H$20,$J$20,".",$L$20,".","0",RIGHT($M$25,1),".",RIGHT(V37,2),$A35)</f>
        <v>M434.15.02.DS4.</v>
      </c>
      <c r="N37" s="118"/>
      <c r="O37" s="119"/>
      <c r="P37" s="12">
        <v>10</v>
      </c>
      <c r="Q37" s="13" t="s">
        <v>14</v>
      </c>
      <c r="R37" s="13">
        <v>28</v>
      </c>
      <c r="S37" s="13">
        <v>0</v>
      </c>
      <c r="T37" s="13">
        <v>28</v>
      </c>
      <c r="U37" s="13">
        <v>0</v>
      </c>
      <c r="V37" s="14" t="s">
        <v>51</v>
      </c>
      <c r="W37" s="15">
        <f>P37*560/30</f>
        <v>186.66666666666666</v>
      </c>
    </row>
    <row r="38" spans="1:23" s="8" customFormat="1" ht="13.5" customHeight="1" thickTop="1" x14ac:dyDescent="0.2">
      <c r="A38" s="104" t="s">
        <v>4</v>
      </c>
      <c r="B38" s="121" t="s">
        <v>99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108" t="s">
        <v>100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14"/>
    </row>
    <row r="39" spans="1:23" s="8" customFormat="1" ht="20.25" customHeight="1" x14ac:dyDescent="0.2">
      <c r="A39" s="105"/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6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6"/>
    </row>
    <row r="40" spans="1:23" s="8" customFormat="1" ht="15.75" customHeight="1" thickBot="1" x14ac:dyDescent="0.25">
      <c r="A40" s="106"/>
      <c r="B40" s="127" t="str">
        <f>CONCATENATE($H$20,$J$20,".",$L$20,".","0",RIGHT($B$25,1),".",RIGHT(K40,2),$A$29,"-ij")</f>
        <v>M434.15.01.DS2.-ij</v>
      </c>
      <c r="C40" s="128"/>
      <c r="D40" s="129"/>
      <c r="E40" s="12">
        <v>4</v>
      </c>
      <c r="F40" s="13" t="s">
        <v>70</v>
      </c>
      <c r="G40" s="13">
        <v>28</v>
      </c>
      <c r="H40" s="13">
        <v>0</v>
      </c>
      <c r="I40" s="13">
        <v>28</v>
      </c>
      <c r="J40" s="13">
        <v>0</v>
      </c>
      <c r="K40" s="14" t="s">
        <v>51</v>
      </c>
      <c r="L40" s="15">
        <f>E40*560/30</f>
        <v>74.666666666666671</v>
      </c>
      <c r="M40" s="127" t="str">
        <f>CONCATENATE($H$20,$J$20,".",$L$20,".","0",RIGHT($M$25,1),".",RIGHT(V40,2),$A$29,"-ij")</f>
        <v>M434.15.02.CA2.-ij</v>
      </c>
      <c r="N40" s="128"/>
      <c r="O40" s="129"/>
      <c r="P40" s="12">
        <v>4</v>
      </c>
      <c r="Q40" s="13" t="s">
        <v>70</v>
      </c>
      <c r="R40" s="13">
        <v>28</v>
      </c>
      <c r="S40" s="13">
        <v>0</v>
      </c>
      <c r="T40" s="13">
        <v>28</v>
      </c>
      <c r="U40" s="13">
        <v>0</v>
      </c>
      <c r="V40" s="14" t="s">
        <v>72</v>
      </c>
      <c r="W40" s="15">
        <f>P40*560/30</f>
        <v>74.666666666666671</v>
      </c>
    </row>
    <row r="41" spans="1:23" s="8" customFormat="1" ht="13.5" customHeight="1" thickTop="1" x14ac:dyDescent="0.2">
      <c r="A41" s="104" t="s">
        <v>5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14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14"/>
    </row>
    <row r="42" spans="1:23" s="8" customFormat="1" ht="12.75" customHeight="1" x14ac:dyDescent="0.2">
      <c r="A42" s="105"/>
      <c r="B42" s="120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6"/>
    </row>
    <row r="43" spans="1:23" s="8" customFormat="1" ht="15.75" thickBot="1" x14ac:dyDescent="0.25">
      <c r="A43" s="106"/>
      <c r="B43" s="117"/>
      <c r="C43" s="118"/>
      <c r="D43" s="119"/>
      <c r="E43" s="12"/>
      <c r="F43" s="13"/>
      <c r="G43" s="13"/>
      <c r="H43" s="13"/>
      <c r="I43" s="13"/>
      <c r="J43" s="13"/>
      <c r="K43" s="14"/>
      <c r="L43" s="15"/>
      <c r="M43" s="117"/>
      <c r="N43" s="118"/>
      <c r="O43" s="119"/>
      <c r="P43" s="12"/>
      <c r="Q43" s="13"/>
      <c r="R43" s="13"/>
      <c r="S43" s="13"/>
      <c r="T43" s="13"/>
      <c r="U43" s="13"/>
      <c r="V43" s="14"/>
      <c r="W43" s="15"/>
    </row>
    <row r="44" spans="1:23" s="8" customFormat="1" ht="13.5" customHeight="1" thickTop="1" x14ac:dyDescent="0.2">
      <c r="A44" s="104" t="s">
        <v>6</v>
      </c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14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14"/>
    </row>
    <row r="45" spans="1:23" s="8" customFormat="1" ht="12.75" customHeight="1" x14ac:dyDescent="0.2">
      <c r="A45" s="105"/>
      <c r="B45" s="120"/>
      <c r="C45" s="115"/>
      <c r="D45" s="115"/>
      <c r="E45" s="115"/>
      <c r="F45" s="115"/>
      <c r="G45" s="115"/>
      <c r="H45" s="115"/>
      <c r="I45" s="115"/>
      <c r="J45" s="115"/>
      <c r="K45" s="115"/>
      <c r="L45" s="116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6"/>
    </row>
    <row r="46" spans="1:23" s="8" customFormat="1" ht="15.75" thickBot="1" x14ac:dyDescent="0.25">
      <c r="A46" s="106"/>
      <c r="B46" s="117"/>
      <c r="C46" s="118"/>
      <c r="D46" s="119"/>
      <c r="E46" s="12"/>
      <c r="F46" s="13"/>
      <c r="G46" s="13"/>
      <c r="H46" s="13"/>
      <c r="I46" s="13"/>
      <c r="J46" s="13"/>
      <c r="K46" s="14"/>
      <c r="L46" s="15"/>
      <c r="M46" s="117"/>
      <c r="N46" s="118"/>
      <c r="O46" s="119"/>
      <c r="P46" s="12"/>
      <c r="Q46" s="13"/>
      <c r="R46" s="13"/>
      <c r="S46" s="13"/>
      <c r="T46" s="13"/>
      <c r="U46" s="14"/>
      <c r="V46" s="14"/>
      <c r="W46" s="15"/>
    </row>
    <row r="47" spans="1:23" s="8" customFormat="1" ht="13.5" customHeight="1" thickTop="1" x14ac:dyDescent="0.2">
      <c r="A47" s="104" t="s">
        <v>7</v>
      </c>
      <c r="B47" s="107"/>
      <c r="C47" s="108"/>
      <c r="D47" s="108"/>
      <c r="E47" s="109"/>
      <c r="F47" s="109"/>
      <c r="G47" s="109"/>
      <c r="H47" s="109"/>
      <c r="I47" s="109"/>
      <c r="J47" s="109"/>
      <c r="K47" s="109"/>
      <c r="L47" s="110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14"/>
    </row>
    <row r="48" spans="1:23" s="8" customFormat="1" ht="12.75" customHeight="1" x14ac:dyDescent="0.2">
      <c r="A48" s="105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3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6"/>
    </row>
    <row r="49" spans="1:23" s="8" customFormat="1" ht="15.75" thickBot="1" x14ac:dyDescent="0.25">
      <c r="A49" s="106"/>
      <c r="B49" s="117"/>
      <c r="C49" s="118"/>
      <c r="D49" s="119"/>
      <c r="E49" s="12"/>
      <c r="F49" s="13"/>
      <c r="G49" s="13"/>
      <c r="H49" s="13"/>
      <c r="I49" s="13"/>
      <c r="J49" s="13"/>
      <c r="K49" s="14"/>
      <c r="L49" s="15"/>
      <c r="M49" s="117"/>
      <c r="N49" s="118"/>
      <c r="O49" s="119"/>
      <c r="P49" s="12"/>
      <c r="Q49" s="13"/>
      <c r="R49" s="13"/>
      <c r="S49" s="13"/>
      <c r="T49" s="13"/>
      <c r="U49" s="13"/>
      <c r="V49" s="14"/>
      <c r="W49" s="15"/>
    </row>
    <row r="50" spans="1:23" s="8" customFormat="1" ht="13.5" customHeight="1" thickTop="1" x14ac:dyDescent="0.2">
      <c r="A50" s="104" t="s">
        <v>8</v>
      </c>
      <c r="B50" s="153"/>
      <c r="C50" s="109"/>
      <c r="D50" s="109"/>
      <c r="E50" s="109"/>
      <c r="F50" s="109"/>
      <c r="G50" s="109"/>
      <c r="H50" s="109"/>
      <c r="I50" s="109"/>
      <c r="J50" s="109"/>
      <c r="K50" s="109"/>
      <c r="L50" s="110"/>
      <c r="M50" s="109"/>
      <c r="N50" s="109"/>
      <c r="O50" s="109"/>
      <c r="P50" s="108"/>
      <c r="Q50" s="108"/>
      <c r="R50" s="108"/>
      <c r="S50" s="108"/>
      <c r="T50" s="108"/>
      <c r="U50" s="108"/>
      <c r="V50" s="108"/>
      <c r="W50" s="114"/>
    </row>
    <row r="51" spans="1:23" s="8" customFormat="1" ht="12.75" customHeight="1" x14ac:dyDescent="0.2">
      <c r="A51" s="105"/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3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6"/>
    </row>
    <row r="52" spans="1:23" s="8" customFormat="1" ht="16.5" customHeight="1" thickBot="1" x14ac:dyDescent="0.25">
      <c r="A52" s="106"/>
      <c r="B52" s="117"/>
      <c r="C52" s="118"/>
      <c r="D52" s="119"/>
      <c r="E52" s="12"/>
      <c r="F52" s="13"/>
      <c r="G52" s="13"/>
      <c r="H52" s="13"/>
      <c r="I52" s="13"/>
      <c r="J52" s="13"/>
      <c r="K52" s="14"/>
      <c r="L52" s="15"/>
      <c r="M52" s="117"/>
      <c r="N52" s="118"/>
      <c r="O52" s="119"/>
      <c r="P52" s="12"/>
      <c r="Q52" s="13"/>
      <c r="R52" s="13"/>
      <c r="S52" s="13"/>
      <c r="T52" s="13"/>
      <c r="U52" s="13"/>
      <c r="V52" s="14"/>
      <c r="W52" s="15"/>
    </row>
    <row r="53" spans="1:23" s="8" customFormat="1" ht="18" customHeight="1" thickTop="1" x14ac:dyDescent="0.2">
      <c r="A53" s="140" t="s">
        <v>15</v>
      </c>
      <c r="B53" s="148" t="s">
        <v>10</v>
      </c>
      <c r="C53" s="149"/>
      <c r="D53" s="36"/>
      <c r="E53" s="150">
        <f>SUM(G28:J28,G31:J31,G34:J34,G37:J37,G40:J40,G43:J43,G46:J46,G49:J49,G52:J52)</f>
        <v>252</v>
      </c>
      <c r="F53" s="143"/>
      <c r="G53" s="144" t="s">
        <v>31</v>
      </c>
      <c r="H53" s="145"/>
      <c r="I53" s="145"/>
      <c r="J53" s="146"/>
      <c r="K53" s="142">
        <f>SUM(L28,L31,L34,L37,L40,L43,L46,L49,L52)</f>
        <v>634.66666666666663</v>
      </c>
      <c r="L53" s="143"/>
      <c r="M53" s="148" t="s">
        <v>10</v>
      </c>
      <c r="N53" s="149"/>
      <c r="O53" s="36"/>
      <c r="P53" s="150">
        <f>SUM(R28:U28,R31:U31,R34:U34,R37:U37,R40:U40,R43:U43,R46:U46,R49:U49,R52:U52)</f>
        <v>252</v>
      </c>
      <c r="Q53" s="143"/>
      <c r="R53" s="144" t="s">
        <v>31</v>
      </c>
      <c r="S53" s="145"/>
      <c r="T53" s="145"/>
      <c r="U53" s="146"/>
      <c r="V53" s="142">
        <f>SUM(W28,W31,W34,W37,W40,W43,W46,W49,W52)</f>
        <v>634.66666666666663</v>
      </c>
      <c r="W53" s="143"/>
    </row>
    <row r="54" spans="1:23" s="8" customFormat="1" ht="14.25" customHeight="1" thickBot="1" x14ac:dyDescent="0.25">
      <c r="A54" s="156"/>
      <c r="B54" s="138" t="s">
        <v>11</v>
      </c>
      <c r="C54" s="147"/>
      <c r="D54" s="39"/>
      <c r="E54" s="154">
        <f>SUM(E28,E31,E34,E37,E43,E46,E49,E52)</f>
        <v>30</v>
      </c>
      <c r="F54" s="155"/>
      <c r="G54" s="138" t="s">
        <v>30</v>
      </c>
      <c r="H54" s="147"/>
      <c r="I54" s="147"/>
      <c r="J54" s="139"/>
      <c r="K54" s="138" t="s">
        <v>73</v>
      </c>
      <c r="L54" s="139"/>
      <c r="M54" s="138" t="s">
        <v>11</v>
      </c>
      <c r="N54" s="147"/>
      <c r="O54" s="39"/>
      <c r="P54" s="154">
        <f>SUM(P28,P31,P34,P37,P40,P43,P46,P49,P52)</f>
        <v>34</v>
      </c>
      <c r="Q54" s="155"/>
      <c r="R54" s="138" t="s">
        <v>30</v>
      </c>
      <c r="S54" s="147"/>
      <c r="T54" s="147"/>
      <c r="U54" s="139"/>
      <c r="V54" s="138" t="s">
        <v>73</v>
      </c>
      <c r="W54" s="139"/>
    </row>
    <row r="55" spans="1:23" s="8" customFormat="1" ht="16.5" customHeight="1" thickTop="1" x14ac:dyDescent="0.2">
      <c r="A55" s="140" t="s">
        <v>16</v>
      </c>
      <c r="B55" s="148" t="s">
        <v>10</v>
      </c>
      <c r="C55" s="149"/>
      <c r="D55" s="37"/>
      <c r="E55" s="157">
        <f>SUM(G56:J56)</f>
        <v>18</v>
      </c>
      <c r="F55" s="143"/>
      <c r="G55" s="43"/>
      <c r="H55" s="34"/>
      <c r="I55" s="34"/>
      <c r="J55" s="34"/>
      <c r="K55" s="34"/>
      <c r="L55" s="35"/>
      <c r="M55" s="148" t="s">
        <v>10</v>
      </c>
      <c r="N55" s="149"/>
      <c r="O55" s="37"/>
      <c r="P55" s="187">
        <f>SUM(R56:U56)</f>
        <v>18</v>
      </c>
      <c r="Q55" s="188"/>
      <c r="R55" s="43"/>
      <c r="S55" s="34"/>
      <c r="T55" s="34"/>
      <c r="U55" s="34"/>
      <c r="V55" s="34"/>
      <c r="W55" s="35"/>
    </row>
    <row r="56" spans="1:23" s="8" customFormat="1" ht="15.75" customHeight="1" thickBot="1" x14ac:dyDescent="0.25">
      <c r="A56" s="156"/>
      <c r="B56" s="138" t="s">
        <v>12</v>
      </c>
      <c r="C56" s="147"/>
      <c r="D56" s="38"/>
      <c r="E56" s="38"/>
      <c r="F56" s="42"/>
      <c r="G56" s="44">
        <f>(G28+G31+G34+G37+G40+G43+G46+G49+G52)/14</f>
        <v>8</v>
      </c>
      <c r="H56" s="45">
        <f>(H28+H31+H34+H37+H40+H43+H46+H49+H52)/14</f>
        <v>2</v>
      </c>
      <c r="I56" s="45">
        <f>(I28+I31+I34+I37+I40+I43+I46+I49+I52)/14</f>
        <v>7</v>
      </c>
      <c r="J56" s="45">
        <f>(J28+J31+J34+J37+J40+J43+J46+J49+J52)/14</f>
        <v>1</v>
      </c>
      <c r="K56" s="40" t="s">
        <v>13</v>
      </c>
      <c r="L56" s="41"/>
      <c r="M56" s="138" t="s">
        <v>12</v>
      </c>
      <c r="N56" s="147"/>
      <c r="O56" s="38"/>
      <c r="P56" s="38"/>
      <c r="Q56" s="42"/>
      <c r="R56" s="44">
        <f>(R28+R31+R34+R37+R40+R43+R46+R49+R52)/14</f>
        <v>8</v>
      </c>
      <c r="S56" s="45">
        <f>(S28+S31+S34+S37+S40+S43+S46+S49+S52)/14</f>
        <v>2</v>
      </c>
      <c r="T56" s="45">
        <f>(T28+T31+T34+T37+T40+T43+T46+T49+T52)/14</f>
        <v>7</v>
      </c>
      <c r="U56" s="45">
        <f>(U28+U31+U34+U37+U40+U43+U46+U49+U52)/14</f>
        <v>1</v>
      </c>
      <c r="V56" s="40" t="s">
        <v>13</v>
      </c>
      <c r="W56" s="41"/>
    </row>
    <row r="57" spans="1:23" s="8" customFormat="1" ht="8.25" customHeight="1" thickTop="1" x14ac:dyDescent="0.2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8" customFormat="1" ht="8.25" customHeight="1" x14ac:dyDescent="0.2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8" customFormat="1" ht="8.25" customHeight="1" x14ac:dyDescent="0.2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8" customFormat="1" ht="8.25" customHeight="1" x14ac:dyDescent="0.2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s="8" customFormat="1" ht="8.25" customHeight="1" x14ac:dyDescent="0.2">
      <c r="A61" s="16"/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8" customFormat="1" ht="15" x14ac:dyDescent="0.2"/>
    <row r="63" spans="1:23" s="8" customFormat="1" ht="15.75" thickBot="1" x14ac:dyDescent="0.25"/>
    <row r="64" spans="1:23" s="8" customFormat="1" ht="16.5" thickBot="1" x14ac:dyDescent="0.25">
      <c r="A64" s="1" t="s">
        <v>27</v>
      </c>
      <c r="B64" s="18"/>
      <c r="C64" s="19"/>
      <c r="D64" s="19"/>
      <c r="E64" s="2"/>
      <c r="F64" s="3"/>
      <c r="G64" s="3"/>
      <c r="H64" s="3"/>
      <c r="I64" s="3"/>
      <c r="J64" s="3"/>
      <c r="K64" s="3"/>
      <c r="L64" s="3"/>
      <c r="M64" s="18"/>
      <c r="N64" s="18"/>
      <c r="O64" s="31"/>
      <c r="P64" s="31"/>
      <c r="Q64" s="31"/>
      <c r="R64" s="31"/>
      <c r="S64" s="31"/>
      <c r="T64" s="31"/>
      <c r="U64" s="31"/>
      <c r="V64" s="31"/>
      <c r="W64" s="32"/>
    </row>
    <row r="65" spans="1:23" s="8" customFormat="1" ht="17.25" customHeight="1" thickTop="1" x14ac:dyDescent="0.25">
      <c r="A65" s="67"/>
      <c r="B65" s="171" t="s">
        <v>32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3"/>
      <c r="M65" s="33"/>
      <c r="N65" s="177" t="s">
        <v>64</v>
      </c>
      <c r="O65" s="177"/>
      <c r="P65" s="177"/>
      <c r="Q65" s="177"/>
      <c r="R65" s="10"/>
      <c r="S65" s="10"/>
      <c r="T65" s="10"/>
      <c r="U65" s="10"/>
      <c r="V65" s="10"/>
      <c r="W65" s="20"/>
    </row>
    <row r="66" spans="1:23" s="8" customFormat="1" ht="15.75" customHeight="1" x14ac:dyDescent="0.2">
      <c r="A66" s="68"/>
      <c r="B66" s="174"/>
      <c r="C66" s="175"/>
      <c r="D66" s="175"/>
      <c r="E66" s="175"/>
      <c r="F66" s="175"/>
      <c r="G66" s="175"/>
      <c r="H66" s="175"/>
      <c r="I66" s="175"/>
      <c r="J66" s="175"/>
      <c r="K66" s="175"/>
      <c r="L66" s="176"/>
      <c r="M66" s="47"/>
      <c r="N66" s="77" t="s">
        <v>66</v>
      </c>
      <c r="O66" s="10"/>
      <c r="P66" s="47"/>
      <c r="Q66" s="47"/>
      <c r="R66" s="69"/>
      <c r="S66" s="47"/>
      <c r="T66" s="47"/>
      <c r="U66" s="47"/>
      <c r="V66" s="47"/>
      <c r="W66" s="70"/>
    </row>
    <row r="67" spans="1:23" s="8" customFormat="1" ht="18.75" customHeight="1" thickBot="1" x14ac:dyDescent="0.25">
      <c r="A67" s="68"/>
      <c r="B67" s="189" t="s">
        <v>33</v>
      </c>
      <c r="C67" s="190"/>
      <c r="D67" s="191"/>
      <c r="E67" s="71" t="s">
        <v>18</v>
      </c>
      <c r="F67" s="72" t="s">
        <v>17</v>
      </c>
      <c r="G67" s="72" t="s">
        <v>19</v>
      </c>
      <c r="H67" s="72" t="s">
        <v>20</v>
      </c>
      <c r="I67" s="72" t="s">
        <v>21</v>
      </c>
      <c r="J67" s="72" t="s">
        <v>22</v>
      </c>
      <c r="K67" s="73" t="s">
        <v>23</v>
      </c>
      <c r="L67" s="74" t="s">
        <v>24</v>
      </c>
      <c r="M67" s="47"/>
      <c r="N67" s="169" t="s">
        <v>52</v>
      </c>
      <c r="O67" s="169"/>
      <c r="P67" s="169"/>
      <c r="Q67" s="169"/>
      <c r="R67" s="169"/>
      <c r="S67" s="169"/>
      <c r="T67" s="169"/>
      <c r="U67" s="169"/>
      <c r="V67" s="169"/>
      <c r="W67" s="170"/>
    </row>
    <row r="68" spans="1:23" s="8" customFormat="1" ht="16.5" customHeight="1" thickTop="1" x14ac:dyDescent="0.2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33"/>
      <c r="M68" s="47"/>
      <c r="N68" s="77"/>
      <c r="O68" s="51" t="s">
        <v>53</v>
      </c>
      <c r="P68" s="10"/>
      <c r="Q68" s="77"/>
      <c r="R68" s="77"/>
      <c r="S68" s="47"/>
      <c r="T68" s="78"/>
      <c r="U68" s="78"/>
      <c r="V68" s="78"/>
      <c r="W68" s="79"/>
    </row>
    <row r="69" spans="1:23" s="23" customFormat="1" ht="15" x14ac:dyDescent="0.2">
      <c r="A69" s="80"/>
      <c r="B69" s="51" t="s">
        <v>55</v>
      </c>
      <c r="C69" s="30"/>
      <c r="D69" s="30"/>
      <c r="E69" s="46"/>
      <c r="F69" s="47"/>
      <c r="G69" s="47"/>
      <c r="H69" s="47"/>
      <c r="I69" s="47"/>
      <c r="J69" s="47"/>
      <c r="K69" s="47"/>
      <c r="L69" s="47"/>
      <c r="M69" s="47"/>
      <c r="N69" s="78"/>
      <c r="O69" s="78"/>
      <c r="P69" s="51" t="s">
        <v>67</v>
      </c>
      <c r="Q69" s="78"/>
      <c r="R69" s="78"/>
      <c r="S69" s="78"/>
      <c r="T69" s="78"/>
      <c r="U69" s="78"/>
      <c r="V69" s="78"/>
      <c r="W69" s="79"/>
    </row>
    <row r="70" spans="1:23" s="23" customFormat="1" ht="15" x14ac:dyDescent="0.2">
      <c r="A70" s="81"/>
      <c r="B70" s="51" t="s">
        <v>57</v>
      </c>
      <c r="C70" s="30"/>
      <c r="D70" s="30"/>
      <c r="E70" s="46"/>
      <c r="F70" s="47"/>
      <c r="G70" s="47"/>
      <c r="H70" s="47"/>
      <c r="I70" s="47"/>
      <c r="J70" s="47"/>
      <c r="K70" s="47"/>
      <c r="L70" s="47"/>
      <c r="M70" s="47"/>
      <c r="N70" s="21"/>
      <c r="O70" s="21"/>
      <c r="P70" s="51" t="s">
        <v>54</v>
      </c>
      <c r="Q70" s="21"/>
      <c r="R70" s="21"/>
      <c r="S70" s="21"/>
      <c r="T70" s="21"/>
      <c r="U70" s="21"/>
      <c r="V70" s="21"/>
      <c r="W70" s="22"/>
    </row>
    <row r="71" spans="1:23" s="23" customFormat="1" ht="12.75" customHeight="1" x14ac:dyDescent="0.2">
      <c r="A71" s="82"/>
      <c r="B71" s="30" t="s">
        <v>59</v>
      </c>
      <c r="C71" s="30"/>
      <c r="D71" s="30"/>
      <c r="E71" s="47"/>
      <c r="F71" s="47"/>
      <c r="G71" s="47"/>
      <c r="H71" s="66"/>
      <c r="I71" s="66"/>
      <c r="J71" s="66"/>
      <c r="K71" s="66"/>
      <c r="L71" s="66"/>
      <c r="M71" s="47"/>
      <c r="N71" s="47"/>
      <c r="O71" s="47"/>
      <c r="P71" s="51" t="s">
        <v>56</v>
      </c>
      <c r="Q71" s="83"/>
      <c r="R71" s="83"/>
      <c r="S71" s="83"/>
      <c r="T71" s="83"/>
      <c r="U71" s="83"/>
      <c r="V71" s="83"/>
      <c r="W71" s="84"/>
    </row>
    <row r="72" spans="1:23" s="23" customFormat="1" ht="39" customHeight="1" x14ac:dyDescent="0.2">
      <c r="A72" s="82"/>
      <c r="B72" s="47"/>
      <c r="C72" s="169" t="s">
        <v>60</v>
      </c>
      <c r="D72" s="169"/>
      <c r="E72" s="169"/>
      <c r="F72" s="169"/>
      <c r="G72" s="169"/>
      <c r="H72" s="169"/>
      <c r="I72" s="169"/>
      <c r="J72" s="169"/>
      <c r="K72" s="169"/>
      <c r="L72" s="69"/>
      <c r="M72" s="47"/>
      <c r="N72" s="169" t="s">
        <v>58</v>
      </c>
      <c r="O72" s="169"/>
      <c r="P72" s="169"/>
      <c r="Q72" s="169"/>
      <c r="R72" s="169"/>
      <c r="S72" s="169"/>
      <c r="T72" s="169"/>
      <c r="U72" s="169"/>
      <c r="V72" s="169"/>
      <c r="W72" s="170"/>
    </row>
    <row r="73" spans="1:23" s="23" customFormat="1" ht="14.25" customHeight="1" x14ac:dyDescent="0.2">
      <c r="A73" s="85"/>
      <c r="B73" s="47"/>
      <c r="C73" s="86"/>
      <c r="D73" s="177" t="s">
        <v>61</v>
      </c>
      <c r="E73" s="177"/>
      <c r="F73" s="177"/>
      <c r="G73" s="177"/>
      <c r="H73" s="177"/>
      <c r="I73" s="177"/>
      <c r="J73" s="177"/>
      <c r="K73" s="177"/>
      <c r="L73" s="69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2"/>
    </row>
    <row r="74" spans="1:23" s="23" customFormat="1" ht="15.75" thickBot="1" x14ac:dyDescent="0.25">
      <c r="A74" s="81"/>
      <c r="B74" s="47"/>
      <c r="C74" s="47"/>
      <c r="D74" s="77" t="s">
        <v>62</v>
      </c>
      <c r="E74" s="77"/>
      <c r="F74" s="77"/>
      <c r="G74" s="66"/>
      <c r="H74" s="66"/>
      <c r="I74" s="66"/>
      <c r="J74" s="66"/>
      <c r="K74" s="66"/>
      <c r="L74" s="47"/>
      <c r="M74" s="167" t="s">
        <v>25</v>
      </c>
      <c r="N74" s="167"/>
      <c r="O74" s="167"/>
      <c r="P74" s="167"/>
      <c r="Q74" s="167"/>
      <c r="R74" s="167"/>
      <c r="S74" s="167"/>
      <c r="T74" s="167"/>
      <c r="U74" s="167"/>
      <c r="V74" s="167"/>
      <c r="W74" s="168"/>
    </row>
    <row r="75" spans="1:23" s="23" customFormat="1" ht="16.5" thickTop="1" thickBot="1" x14ac:dyDescent="0.25">
      <c r="A75" s="81"/>
      <c r="B75" s="51" t="s">
        <v>63</v>
      </c>
      <c r="C75" s="78"/>
      <c r="D75" s="78"/>
      <c r="E75" s="78"/>
      <c r="F75" s="78"/>
      <c r="G75" s="21"/>
      <c r="H75" s="21"/>
      <c r="I75" s="21"/>
      <c r="J75" s="21"/>
      <c r="K75" s="78"/>
      <c r="L75" s="78"/>
      <c r="M75" s="164" t="s">
        <v>50</v>
      </c>
      <c r="N75" s="165"/>
      <c r="O75" s="165"/>
      <c r="P75" s="165"/>
      <c r="Q75" s="165"/>
      <c r="R75" s="165"/>
      <c r="S75" s="165"/>
      <c r="T75" s="165"/>
      <c r="U75" s="165"/>
      <c r="V75" s="165"/>
      <c r="W75" s="166"/>
    </row>
    <row r="76" spans="1:23" s="23" customFormat="1" ht="16.5" thickTop="1" thickBot="1" x14ac:dyDescent="0.25">
      <c r="A76" s="81"/>
      <c r="B76" s="30" t="s">
        <v>65</v>
      </c>
      <c r="C76" s="78"/>
      <c r="D76" s="78"/>
      <c r="E76" s="78"/>
      <c r="F76" s="78"/>
      <c r="G76" s="21"/>
      <c r="H76" s="78"/>
      <c r="I76" s="78"/>
      <c r="J76" s="78"/>
      <c r="K76" s="78"/>
      <c r="L76" s="78"/>
      <c r="M76" s="178" t="s">
        <v>33</v>
      </c>
      <c r="N76" s="179"/>
      <c r="O76" s="180"/>
      <c r="P76" s="87">
        <v>8</v>
      </c>
      <c r="Q76" s="88" t="s">
        <v>14</v>
      </c>
      <c r="R76" s="92">
        <v>28</v>
      </c>
      <c r="S76" s="92">
        <v>0</v>
      </c>
      <c r="T76" s="92">
        <v>0</v>
      </c>
      <c r="U76" s="92">
        <v>28</v>
      </c>
      <c r="V76" s="92" t="s">
        <v>51</v>
      </c>
      <c r="W76" s="93">
        <v>70</v>
      </c>
    </row>
    <row r="77" spans="1:23" s="23" customFormat="1" ht="15.75" thickTop="1" x14ac:dyDescent="0.2">
      <c r="A77" s="81"/>
      <c r="B77" s="47"/>
      <c r="C77" s="47"/>
      <c r="D77" s="47"/>
      <c r="E77" s="47"/>
      <c r="F77" s="78"/>
      <c r="G77" s="78"/>
      <c r="H77" s="78"/>
      <c r="I77" s="78"/>
      <c r="J77" s="78"/>
      <c r="K77" s="78"/>
      <c r="L77" s="78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70"/>
    </row>
    <row r="78" spans="1:23" s="23" customFormat="1" ht="15.75" thickBot="1" x14ac:dyDescent="0.25">
      <c r="A78" s="48" t="s">
        <v>96</v>
      </c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1"/>
    </row>
    <row r="79" spans="1:23" s="8" customFormat="1" ht="15" x14ac:dyDescent="0.2"/>
    <row r="80" spans="1:23" s="7" customFormat="1" ht="18" x14ac:dyDescent="0.25">
      <c r="A80" s="151" t="s">
        <v>9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1:23" s="7" customFormat="1" ht="18" x14ac:dyDescent="0.25">
      <c r="A81" s="151" t="s">
        <v>94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1:23" s="24" customFormat="1" ht="18.75" thickBot="1" x14ac:dyDescent="0.25">
      <c r="A82" s="152" t="s">
        <v>34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</row>
    <row r="83" spans="1:23" s="24" customFormat="1" ht="24" customHeight="1" thickTop="1" thickBot="1" x14ac:dyDescent="0.25">
      <c r="A83" s="9"/>
      <c r="B83" s="135" t="s">
        <v>39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7"/>
      <c r="M83" s="136" t="s">
        <v>40</v>
      </c>
      <c r="N83" s="136"/>
      <c r="O83" s="136"/>
      <c r="P83" s="136"/>
      <c r="Q83" s="136"/>
      <c r="R83" s="136"/>
      <c r="S83" s="136"/>
      <c r="T83" s="136"/>
      <c r="U83" s="136"/>
      <c r="V83" s="136"/>
      <c r="W83" s="137"/>
    </row>
    <row r="84" spans="1:23" s="24" customFormat="1" ht="15.75" thickTop="1" x14ac:dyDescent="0.2">
      <c r="A84" s="105" t="s">
        <v>0</v>
      </c>
      <c r="B84" s="130" t="s">
        <v>105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2"/>
      <c r="M84" s="108" t="s">
        <v>108</v>
      </c>
      <c r="N84" s="108"/>
      <c r="O84" s="108"/>
      <c r="P84" s="108"/>
      <c r="Q84" s="108"/>
      <c r="R84" s="108"/>
      <c r="S84" s="108"/>
      <c r="T84" s="108"/>
      <c r="U84" s="108"/>
      <c r="V84" s="108"/>
      <c r="W84" s="114"/>
    </row>
    <row r="85" spans="1:23" s="24" customFormat="1" ht="12.75" customHeight="1" x14ac:dyDescent="0.2">
      <c r="A85" s="105"/>
      <c r="B85" s="120"/>
      <c r="C85" s="115"/>
      <c r="D85" s="115"/>
      <c r="E85" s="115"/>
      <c r="F85" s="115"/>
      <c r="G85" s="115"/>
      <c r="H85" s="115"/>
      <c r="I85" s="115"/>
      <c r="J85" s="115"/>
      <c r="K85" s="115"/>
      <c r="L85" s="116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6"/>
    </row>
    <row r="86" spans="1:23" s="24" customFormat="1" ht="15.75" customHeight="1" thickBot="1" x14ac:dyDescent="0.25">
      <c r="A86" s="106"/>
      <c r="B86" s="127" t="str">
        <f>CONCATENATE($H$20,$J$20,".",$L$20,".","0",RIGHT($B$83,1),".",RIGHT(K86,1),$A$84,)</f>
        <v>M434.15.03.A1.</v>
      </c>
      <c r="C86" s="128"/>
      <c r="D86" s="129"/>
      <c r="E86" s="12">
        <v>10</v>
      </c>
      <c r="F86" s="13" t="s">
        <v>14</v>
      </c>
      <c r="G86" s="13">
        <v>42</v>
      </c>
      <c r="H86" s="13">
        <v>0</v>
      </c>
      <c r="I86" s="13">
        <v>14</v>
      </c>
      <c r="J86" s="13">
        <v>14</v>
      </c>
      <c r="K86" s="14" t="s">
        <v>72</v>
      </c>
      <c r="L86" s="15">
        <f>E86*560/30</f>
        <v>186.66666666666666</v>
      </c>
      <c r="M86" s="127" t="str">
        <f>CONCATENATE($H$20,$J$20,".",$L$20,".","0",RIGHT($M$83,1),".",RIGHT(V86,1),$A$84,)</f>
        <v>M434.15.04.S1.</v>
      </c>
      <c r="N86" s="128"/>
      <c r="O86" s="129"/>
      <c r="P86" s="12">
        <v>15</v>
      </c>
      <c r="Q86" s="13" t="s">
        <v>70</v>
      </c>
      <c r="R86" s="13">
        <v>0</v>
      </c>
      <c r="S86" s="13">
        <v>0</v>
      </c>
      <c r="T86" s="13">
        <v>0</v>
      </c>
      <c r="U86" s="13">
        <v>0</v>
      </c>
      <c r="V86" s="14" t="s">
        <v>51</v>
      </c>
      <c r="W86" s="15">
        <f>P86*560/30</f>
        <v>280</v>
      </c>
    </row>
    <row r="87" spans="1:23" s="24" customFormat="1" ht="15.75" thickTop="1" x14ac:dyDescent="0.2">
      <c r="A87" s="104" t="s">
        <v>1</v>
      </c>
      <c r="B87" s="181" t="s">
        <v>115</v>
      </c>
      <c r="C87" s="182"/>
      <c r="D87" s="182"/>
      <c r="E87" s="182"/>
      <c r="F87" s="182"/>
      <c r="G87" s="182"/>
      <c r="H87" s="182"/>
      <c r="I87" s="182"/>
      <c r="J87" s="182"/>
      <c r="K87" s="182"/>
      <c r="L87" s="183"/>
      <c r="M87" s="108" t="s">
        <v>109</v>
      </c>
      <c r="N87" s="108"/>
      <c r="O87" s="108"/>
      <c r="P87" s="108"/>
      <c r="Q87" s="108"/>
      <c r="R87" s="108"/>
      <c r="S87" s="108"/>
      <c r="T87" s="108"/>
      <c r="U87" s="108"/>
      <c r="V87" s="108"/>
      <c r="W87" s="114"/>
    </row>
    <row r="88" spans="1:23" s="24" customFormat="1" ht="15" x14ac:dyDescent="0.2">
      <c r="A88" s="105"/>
      <c r="B88" s="184"/>
      <c r="C88" s="185"/>
      <c r="D88" s="185"/>
      <c r="E88" s="185"/>
      <c r="F88" s="185"/>
      <c r="G88" s="185"/>
      <c r="H88" s="185"/>
      <c r="I88" s="185"/>
      <c r="J88" s="185"/>
      <c r="K88" s="185"/>
      <c r="L88" s="186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6"/>
    </row>
    <row r="89" spans="1:23" s="24" customFormat="1" ht="15.75" customHeight="1" thickBot="1" x14ac:dyDescent="0.25">
      <c r="A89" s="106"/>
      <c r="B89" s="127" t="str">
        <f>CONCATENATE($H$20,$J$20,".",$L$20,".","0",RIGHT($B$83,1),".",RIGHT(K89,1),$A$87,)</f>
        <v>M434.15.03.A2.</v>
      </c>
      <c r="C89" s="128"/>
      <c r="D89" s="129"/>
      <c r="E89" s="12">
        <v>7</v>
      </c>
      <c r="F89" s="13" t="s">
        <v>14</v>
      </c>
      <c r="G89" s="13">
        <v>28</v>
      </c>
      <c r="H89" s="13">
        <v>0</v>
      </c>
      <c r="I89" s="13">
        <v>28</v>
      </c>
      <c r="J89" s="13">
        <v>0</v>
      </c>
      <c r="K89" s="14" t="s">
        <v>71</v>
      </c>
      <c r="L89" s="15">
        <f>E89*560/30</f>
        <v>130.66666666666666</v>
      </c>
      <c r="M89" s="127" t="str">
        <f>CONCATENATE($H$20,$J$20,".",$L$20,".","0",RIGHT($M$83,1),".",RIGHT(V89,1),$A$87,)</f>
        <v>M434.15.04.S2.</v>
      </c>
      <c r="N89" s="128"/>
      <c r="O89" s="129"/>
      <c r="P89" s="12">
        <v>15</v>
      </c>
      <c r="Q89" s="13" t="s">
        <v>14</v>
      </c>
      <c r="R89" s="13">
        <v>0</v>
      </c>
      <c r="S89" s="13">
        <v>0</v>
      </c>
      <c r="T89" s="13">
        <v>0</v>
      </c>
      <c r="U89" s="13">
        <v>0</v>
      </c>
      <c r="V89" s="14" t="s">
        <v>51</v>
      </c>
      <c r="W89" s="15">
        <f>P89*560/30</f>
        <v>280</v>
      </c>
    </row>
    <row r="90" spans="1:23" s="24" customFormat="1" ht="15.75" thickTop="1" x14ac:dyDescent="0.2">
      <c r="A90" s="104" t="s">
        <v>2</v>
      </c>
      <c r="B90" s="121" t="s">
        <v>106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3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14"/>
    </row>
    <row r="91" spans="1:23" s="24" customFormat="1" ht="15" x14ac:dyDescent="0.2">
      <c r="A91" s="105"/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6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6"/>
    </row>
    <row r="92" spans="1:23" s="24" customFormat="1" ht="15.75" customHeight="1" thickBot="1" x14ac:dyDescent="0.25">
      <c r="A92" s="106"/>
      <c r="B92" s="127" t="str">
        <f>CONCATENATE($H$20,$J$20,".",$L$20,".","0",RIGHT($B$83,1),".",RIGHT(K92,1),$A$90,)</f>
        <v>M434.15.03.A3.</v>
      </c>
      <c r="C92" s="128"/>
      <c r="D92" s="129"/>
      <c r="E92" s="12">
        <v>3</v>
      </c>
      <c r="F92" s="13" t="s">
        <v>70</v>
      </c>
      <c r="G92" s="13">
        <v>0</v>
      </c>
      <c r="H92" s="13">
        <v>0</v>
      </c>
      <c r="I92" s="13">
        <v>0</v>
      </c>
      <c r="J92" s="13">
        <v>14</v>
      </c>
      <c r="K92" s="14" t="s">
        <v>72</v>
      </c>
      <c r="L92" s="15">
        <f>E92*560/30</f>
        <v>56</v>
      </c>
      <c r="M92" s="117"/>
      <c r="N92" s="118"/>
      <c r="O92" s="119"/>
      <c r="P92" s="12"/>
      <c r="Q92" s="13"/>
      <c r="R92" s="13"/>
      <c r="S92" s="13"/>
      <c r="T92" s="13"/>
      <c r="U92" s="13"/>
      <c r="V92" s="14"/>
      <c r="W92" s="15"/>
    </row>
    <row r="93" spans="1:23" s="24" customFormat="1" ht="15.75" thickTop="1" x14ac:dyDescent="0.2">
      <c r="A93" s="104" t="s">
        <v>3</v>
      </c>
      <c r="B93" s="107" t="s">
        <v>107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14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14"/>
    </row>
    <row r="94" spans="1:23" s="24" customFormat="1" ht="15" x14ac:dyDescent="0.2">
      <c r="A94" s="105"/>
      <c r="B94" s="120"/>
      <c r="C94" s="115"/>
      <c r="D94" s="115"/>
      <c r="E94" s="115"/>
      <c r="F94" s="115"/>
      <c r="G94" s="115"/>
      <c r="H94" s="115"/>
      <c r="I94" s="115"/>
      <c r="J94" s="115"/>
      <c r="K94" s="115"/>
      <c r="L94" s="116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6"/>
    </row>
    <row r="95" spans="1:23" s="24" customFormat="1" ht="15.75" customHeight="1" thickBot="1" x14ac:dyDescent="0.25">
      <c r="A95" s="106"/>
      <c r="B95" s="127" t="str">
        <f>CONCATENATE($H$20,$J$20,".",$L$20,".","0",RIGHT($B$83,1),".",RIGHT(K95,1),$A$93,"-ij")</f>
        <v>M434.15.03.S4.-ij</v>
      </c>
      <c r="C95" s="128"/>
      <c r="D95" s="129"/>
      <c r="E95" s="12">
        <v>10</v>
      </c>
      <c r="F95" s="13" t="s">
        <v>14</v>
      </c>
      <c r="G95" s="13">
        <v>28</v>
      </c>
      <c r="H95" s="13">
        <v>0</v>
      </c>
      <c r="I95" s="13">
        <v>14</v>
      </c>
      <c r="J95" s="13">
        <v>14</v>
      </c>
      <c r="K95" s="14" t="s">
        <v>51</v>
      </c>
      <c r="L95" s="15">
        <f>E95*560/30</f>
        <v>186.66666666666666</v>
      </c>
      <c r="M95" s="117"/>
      <c r="N95" s="118"/>
      <c r="O95" s="119"/>
      <c r="P95" s="12"/>
      <c r="Q95" s="13"/>
      <c r="R95" s="13"/>
      <c r="S95" s="13"/>
      <c r="T95" s="13"/>
      <c r="U95" s="13"/>
      <c r="V95" s="14"/>
      <c r="W95" s="15"/>
    </row>
    <row r="96" spans="1:23" s="24" customFormat="1" ht="15.75" thickTop="1" x14ac:dyDescent="0.2">
      <c r="A96" s="104" t="s">
        <v>4</v>
      </c>
      <c r="B96" s="121" t="s">
        <v>101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3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14"/>
    </row>
    <row r="97" spans="1:23" s="24" customFormat="1" ht="15" x14ac:dyDescent="0.2">
      <c r="A97" s="105"/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6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6"/>
    </row>
    <row r="98" spans="1:23" s="24" customFormat="1" ht="15.75" customHeight="1" thickBot="1" x14ac:dyDescent="0.25">
      <c r="A98" s="106"/>
      <c r="B98" s="127" t="str">
        <f>CONCATENATE($H$20,$J$20,".",$L$20,".","0",RIGHT($B$83,1),".",RIGHT(K98,1),$A$96,"-ij")</f>
        <v>M434.15.03.A5.-ij</v>
      </c>
      <c r="C98" s="128"/>
      <c r="D98" s="129"/>
      <c r="E98" s="12">
        <v>4</v>
      </c>
      <c r="F98" s="13" t="s">
        <v>70</v>
      </c>
      <c r="G98" s="13">
        <v>28</v>
      </c>
      <c r="H98" s="13">
        <v>0</v>
      </c>
      <c r="I98" s="13">
        <v>28</v>
      </c>
      <c r="J98" s="13">
        <v>0</v>
      </c>
      <c r="K98" s="14" t="s">
        <v>72</v>
      </c>
      <c r="L98" s="15">
        <f>E98*560/30</f>
        <v>74.666666666666671</v>
      </c>
      <c r="M98" s="117"/>
      <c r="N98" s="118"/>
      <c r="O98" s="119"/>
      <c r="P98" s="12"/>
      <c r="Q98" s="13"/>
      <c r="R98" s="13"/>
      <c r="S98" s="13"/>
      <c r="T98" s="13"/>
      <c r="U98" s="13"/>
      <c r="V98" s="14"/>
      <c r="W98" s="15"/>
    </row>
    <row r="99" spans="1:23" s="24" customFormat="1" ht="15.75" thickTop="1" x14ac:dyDescent="0.2">
      <c r="A99" s="104" t="s">
        <v>5</v>
      </c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14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14"/>
    </row>
    <row r="100" spans="1:23" s="24" customFormat="1" ht="15" x14ac:dyDescent="0.2">
      <c r="A100" s="105"/>
      <c r="B100" s="120"/>
      <c r="C100" s="115"/>
      <c r="D100" s="115"/>
      <c r="E100" s="115"/>
      <c r="F100" s="115"/>
      <c r="G100" s="115"/>
      <c r="H100" s="115"/>
      <c r="I100" s="115"/>
      <c r="J100" s="115"/>
      <c r="K100" s="115"/>
      <c r="L100" s="116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6"/>
    </row>
    <row r="101" spans="1:23" s="24" customFormat="1" ht="15.75" thickBot="1" x14ac:dyDescent="0.25">
      <c r="A101" s="106"/>
      <c r="B101" s="117"/>
      <c r="C101" s="118"/>
      <c r="D101" s="119"/>
      <c r="E101" s="12"/>
      <c r="F101" s="13"/>
      <c r="G101" s="13"/>
      <c r="H101" s="13"/>
      <c r="I101" s="13"/>
      <c r="J101" s="13"/>
      <c r="K101" s="14"/>
      <c r="L101" s="15"/>
      <c r="M101" s="117"/>
      <c r="N101" s="118"/>
      <c r="O101" s="119"/>
      <c r="P101" s="12"/>
      <c r="Q101" s="13"/>
      <c r="R101" s="13"/>
      <c r="S101" s="13"/>
      <c r="T101" s="13"/>
      <c r="U101" s="13"/>
      <c r="V101" s="14"/>
      <c r="W101" s="15"/>
    </row>
    <row r="102" spans="1:23" s="24" customFormat="1" ht="15.75" thickTop="1" x14ac:dyDescent="0.2">
      <c r="A102" s="104" t="s">
        <v>6</v>
      </c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14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14"/>
    </row>
    <row r="103" spans="1:23" s="24" customFormat="1" ht="15" x14ac:dyDescent="0.2">
      <c r="A103" s="105"/>
      <c r="B103" s="120"/>
      <c r="C103" s="115"/>
      <c r="D103" s="115"/>
      <c r="E103" s="115"/>
      <c r="F103" s="115"/>
      <c r="G103" s="115"/>
      <c r="H103" s="115"/>
      <c r="I103" s="115"/>
      <c r="J103" s="115"/>
      <c r="K103" s="115"/>
      <c r="L103" s="116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6"/>
    </row>
    <row r="104" spans="1:23" s="24" customFormat="1" ht="15.75" thickBot="1" x14ac:dyDescent="0.25">
      <c r="A104" s="106"/>
      <c r="B104" s="117"/>
      <c r="C104" s="118"/>
      <c r="D104" s="119"/>
      <c r="E104" s="12"/>
      <c r="F104" s="13"/>
      <c r="G104" s="13"/>
      <c r="H104" s="13"/>
      <c r="I104" s="13"/>
      <c r="J104" s="13"/>
      <c r="K104" s="14"/>
      <c r="L104" s="15"/>
      <c r="M104" s="117"/>
      <c r="N104" s="118"/>
      <c r="O104" s="119"/>
      <c r="P104" s="12"/>
      <c r="Q104" s="13"/>
      <c r="R104" s="13"/>
      <c r="S104" s="13"/>
      <c r="T104" s="13"/>
      <c r="U104" s="14"/>
      <c r="V104" s="14"/>
      <c r="W104" s="15"/>
    </row>
    <row r="105" spans="1:23" s="24" customFormat="1" ht="15.75" thickTop="1" x14ac:dyDescent="0.2">
      <c r="A105" s="104" t="s">
        <v>7</v>
      </c>
      <c r="B105" s="107"/>
      <c r="C105" s="108"/>
      <c r="D105" s="108"/>
      <c r="E105" s="109"/>
      <c r="F105" s="109"/>
      <c r="G105" s="109"/>
      <c r="H105" s="109"/>
      <c r="I105" s="109"/>
      <c r="J105" s="109"/>
      <c r="K105" s="109"/>
      <c r="L105" s="110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14"/>
    </row>
    <row r="106" spans="1:23" s="24" customFormat="1" ht="15" x14ac:dyDescent="0.2">
      <c r="A106" s="105"/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3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</row>
    <row r="107" spans="1:23" s="24" customFormat="1" ht="15.75" thickBot="1" x14ac:dyDescent="0.25">
      <c r="A107" s="106"/>
      <c r="B107" s="117"/>
      <c r="C107" s="118"/>
      <c r="D107" s="119"/>
      <c r="E107" s="12"/>
      <c r="F107" s="13"/>
      <c r="G107" s="13"/>
      <c r="H107" s="13"/>
      <c r="I107" s="13"/>
      <c r="J107" s="13"/>
      <c r="K107" s="14"/>
      <c r="L107" s="15"/>
      <c r="M107" s="117"/>
      <c r="N107" s="118"/>
      <c r="O107" s="119"/>
      <c r="P107" s="12"/>
      <c r="Q107" s="13"/>
      <c r="R107" s="13"/>
      <c r="S107" s="13"/>
      <c r="T107" s="13"/>
      <c r="U107" s="13"/>
      <c r="V107" s="14"/>
      <c r="W107" s="15"/>
    </row>
    <row r="108" spans="1:23" s="24" customFormat="1" ht="15.75" thickTop="1" x14ac:dyDescent="0.2">
      <c r="A108" s="104" t="s">
        <v>8</v>
      </c>
      <c r="B108" s="153"/>
      <c r="C108" s="109"/>
      <c r="D108" s="109"/>
      <c r="E108" s="109"/>
      <c r="F108" s="109"/>
      <c r="G108" s="109"/>
      <c r="H108" s="109"/>
      <c r="I108" s="109"/>
      <c r="J108" s="109"/>
      <c r="K108" s="109"/>
      <c r="L108" s="110"/>
      <c r="M108" s="109"/>
      <c r="N108" s="109"/>
      <c r="O108" s="109"/>
      <c r="P108" s="108"/>
      <c r="Q108" s="108"/>
      <c r="R108" s="108"/>
      <c r="S108" s="108"/>
      <c r="T108" s="108"/>
      <c r="U108" s="108"/>
      <c r="V108" s="108"/>
      <c r="W108" s="114"/>
    </row>
    <row r="109" spans="1:23" s="24" customFormat="1" ht="15" x14ac:dyDescent="0.2">
      <c r="A109" s="105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3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6"/>
    </row>
    <row r="110" spans="1:23" s="24" customFormat="1" ht="15.75" thickBot="1" x14ac:dyDescent="0.25">
      <c r="A110" s="106"/>
      <c r="B110" s="117"/>
      <c r="C110" s="118"/>
      <c r="D110" s="119"/>
      <c r="E110" s="12"/>
      <c r="F110" s="13"/>
      <c r="G110" s="13"/>
      <c r="H110" s="13"/>
      <c r="I110" s="13"/>
      <c r="J110" s="13"/>
      <c r="K110" s="14"/>
      <c r="L110" s="15"/>
      <c r="M110" s="117"/>
      <c r="N110" s="118"/>
      <c r="O110" s="119"/>
      <c r="P110" s="12"/>
      <c r="Q110" s="13"/>
      <c r="R110" s="13"/>
      <c r="S110" s="13"/>
      <c r="T110" s="13"/>
      <c r="U110" s="13"/>
      <c r="V110" s="14"/>
      <c r="W110" s="15"/>
    </row>
    <row r="111" spans="1:23" s="24" customFormat="1" ht="16.5" customHeight="1" thickTop="1" x14ac:dyDescent="0.2">
      <c r="A111" s="140" t="s">
        <v>15</v>
      </c>
      <c r="B111" s="148" t="s">
        <v>10</v>
      </c>
      <c r="C111" s="149"/>
      <c r="D111" s="36"/>
      <c r="E111" s="150">
        <f>SUM(G86:J86,G89:J89,G92:J92,G95:J95,G98:J98,G101:J101,G104:J104,G107:J107,G110:J110)</f>
        <v>252</v>
      </c>
      <c r="F111" s="143"/>
      <c r="G111" s="144" t="s">
        <v>31</v>
      </c>
      <c r="H111" s="145"/>
      <c r="I111" s="145"/>
      <c r="J111" s="146"/>
      <c r="K111" s="142">
        <f>SUM(L86,L89,L92,L95,L98,L101,L104,L107,L110)</f>
        <v>634.66666666666663</v>
      </c>
      <c r="L111" s="143"/>
      <c r="M111" s="148" t="s">
        <v>10</v>
      </c>
      <c r="N111" s="149"/>
      <c r="O111" s="36"/>
      <c r="P111" s="150">
        <f>SUM(R86:U86,R89:U89,R92:U92,R95:U95,R98:U98,R101:U101,R104:U104,R107:U107,R110:U110)</f>
        <v>0</v>
      </c>
      <c r="Q111" s="143"/>
      <c r="R111" s="144" t="s">
        <v>31</v>
      </c>
      <c r="S111" s="145"/>
      <c r="T111" s="145"/>
      <c r="U111" s="146"/>
      <c r="V111" s="142">
        <f>SUM(W86,W89,W92,W95,W98,W101,W104,W107,W110)</f>
        <v>560</v>
      </c>
      <c r="W111" s="143"/>
    </row>
    <row r="112" spans="1:23" s="24" customFormat="1" ht="16.5" thickBot="1" x14ac:dyDescent="0.25">
      <c r="A112" s="141"/>
      <c r="B112" s="138" t="s">
        <v>11</v>
      </c>
      <c r="C112" s="147"/>
      <c r="D112" s="39"/>
      <c r="E112" s="154">
        <f>SUM(E86,E89,E92,E95,E98,E101,E104,E107,E110)</f>
        <v>34</v>
      </c>
      <c r="F112" s="155"/>
      <c r="G112" s="138" t="s">
        <v>30</v>
      </c>
      <c r="H112" s="147"/>
      <c r="I112" s="147"/>
      <c r="J112" s="139"/>
      <c r="K112" s="138" t="s">
        <v>73</v>
      </c>
      <c r="L112" s="139"/>
      <c r="M112" s="138" t="s">
        <v>11</v>
      </c>
      <c r="N112" s="147"/>
      <c r="O112" s="39"/>
      <c r="P112" s="154">
        <f>SUM(P86,P89,P92,P95,P98,P101,P104,P107,P110)</f>
        <v>30</v>
      </c>
      <c r="Q112" s="155"/>
      <c r="R112" s="138" t="s">
        <v>30</v>
      </c>
      <c r="S112" s="147"/>
      <c r="T112" s="147"/>
      <c r="U112" s="139"/>
      <c r="V112" s="138" t="s">
        <v>74</v>
      </c>
      <c r="W112" s="139"/>
    </row>
    <row r="113" spans="1:23" s="24" customFormat="1" ht="16.5" customHeight="1" thickTop="1" x14ac:dyDescent="0.2">
      <c r="A113" s="140" t="s">
        <v>16</v>
      </c>
      <c r="B113" s="148" t="s">
        <v>10</v>
      </c>
      <c r="C113" s="149"/>
      <c r="D113" s="37"/>
      <c r="E113" s="150">
        <f>SUM(G114:J114)</f>
        <v>18</v>
      </c>
      <c r="F113" s="143"/>
      <c r="G113" s="43"/>
      <c r="H113" s="34"/>
      <c r="I113" s="34"/>
      <c r="J113" s="34"/>
      <c r="K113" s="34"/>
      <c r="L113" s="35"/>
      <c r="M113" s="148" t="s">
        <v>10</v>
      </c>
      <c r="N113" s="149"/>
      <c r="O113" s="37"/>
      <c r="P113" s="187">
        <f>SUM(R114:U114)</f>
        <v>0</v>
      </c>
      <c r="Q113" s="188"/>
      <c r="R113" s="43"/>
      <c r="S113" s="34"/>
      <c r="T113" s="34"/>
      <c r="U113" s="34"/>
      <c r="V113" s="34"/>
      <c r="W113" s="35"/>
    </row>
    <row r="114" spans="1:23" s="24" customFormat="1" ht="15.75" thickBot="1" x14ac:dyDescent="0.25">
      <c r="A114" s="141"/>
      <c r="B114" s="138" t="s">
        <v>12</v>
      </c>
      <c r="C114" s="147"/>
      <c r="D114" s="38"/>
      <c r="E114" s="38"/>
      <c r="F114" s="42"/>
      <c r="G114" s="44">
        <f>(G86+G89+G92+G95+G98+G101+G104+G107+G110)/14</f>
        <v>9</v>
      </c>
      <c r="H114" s="45">
        <f>(H86+H89+H92+H95+H98+H101+H104+H107+H110)/14</f>
        <v>0</v>
      </c>
      <c r="I114" s="45">
        <f>(I86+I89+I92+I95+I98+I101+I104+I107+I110)/14</f>
        <v>6</v>
      </c>
      <c r="J114" s="45">
        <f>(J86+J89+J92+J95+J98+J101+J104+J107+J110)/14</f>
        <v>3</v>
      </c>
      <c r="K114" s="40" t="s">
        <v>13</v>
      </c>
      <c r="L114" s="41"/>
      <c r="M114" s="138" t="s">
        <v>12</v>
      </c>
      <c r="N114" s="147"/>
      <c r="O114" s="38"/>
      <c r="P114" s="38"/>
      <c r="Q114" s="42"/>
      <c r="R114" s="44">
        <f>(R86+R89+R92+R95+R98+R101+R104+R107+R110)/14</f>
        <v>0</v>
      </c>
      <c r="S114" s="45">
        <f>(S86+S89+S92+S95+S98+S101+S104+S107+S110)/14</f>
        <v>0</v>
      </c>
      <c r="T114" s="45">
        <f>(T86+T89+T92+T95+T98+T101+T104+T107+T110)/14</f>
        <v>0</v>
      </c>
      <c r="U114" s="45">
        <f>(U86+U89+U92+U95+U98+U101+U104+U107+U110)/14</f>
        <v>0</v>
      </c>
      <c r="V114" s="40" t="s">
        <v>13</v>
      </c>
      <c r="W114" s="41"/>
    </row>
    <row r="115" spans="1:23" s="24" customFormat="1" ht="15.75" thickTop="1" x14ac:dyDescent="0.2">
      <c r="A115" s="94"/>
      <c r="B115" s="95"/>
      <c r="C115" s="95"/>
      <c r="D115" s="96"/>
      <c r="E115" s="96"/>
      <c r="F115" s="97"/>
      <c r="G115" s="98"/>
      <c r="H115" s="98"/>
      <c r="I115" s="98"/>
      <c r="J115" s="98"/>
      <c r="K115" s="96"/>
      <c r="L115" s="96"/>
      <c r="M115" s="95"/>
      <c r="N115" s="95"/>
      <c r="O115" s="96"/>
      <c r="P115" s="96"/>
      <c r="Q115" s="97"/>
      <c r="R115" s="98"/>
      <c r="S115" s="98"/>
      <c r="T115" s="98"/>
      <c r="U115" s="98"/>
      <c r="V115" s="96"/>
      <c r="W115" s="96"/>
    </row>
    <row r="116" spans="1:23" s="24" customFormat="1" ht="15" x14ac:dyDescent="0.2">
      <c r="A116" s="94"/>
      <c r="B116" s="95"/>
      <c r="C116" s="95"/>
      <c r="D116" s="96"/>
      <c r="E116" s="96"/>
      <c r="F116" s="97"/>
      <c r="G116" s="98"/>
      <c r="H116" s="98"/>
      <c r="I116" s="98"/>
      <c r="J116" s="98"/>
      <c r="K116" s="96"/>
      <c r="L116" s="96"/>
      <c r="M116" s="95"/>
      <c r="N116" s="95"/>
      <c r="O116" s="96"/>
      <c r="P116" s="96"/>
      <c r="Q116" s="97"/>
      <c r="R116" s="98"/>
      <c r="S116" s="98"/>
      <c r="T116" s="98"/>
      <c r="U116" s="98"/>
      <c r="V116" s="96"/>
      <c r="W116" s="96"/>
    </row>
    <row r="117" spans="1:23" s="24" customFormat="1" ht="15" x14ac:dyDescent="0.2"/>
    <row r="118" spans="1:23" s="24" customFormat="1" ht="15" x14ac:dyDescent="0.2"/>
    <row r="119" spans="1:23" s="24" customFormat="1" ht="18" x14ac:dyDescent="0.2">
      <c r="A119" s="133" t="s">
        <v>35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</row>
    <row r="120" spans="1:23" s="24" customFormat="1" ht="18.75" thickBot="1" x14ac:dyDescent="0.3">
      <c r="A120" s="134" t="s">
        <v>26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</row>
    <row r="121" spans="1:23" s="24" customFormat="1" ht="17.25" thickTop="1" thickBot="1" x14ac:dyDescent="0.25">
      <c r="A121" s="9"/>
      <c r="B121" s="135" t="s">
        <v>37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7"/>
      <c r="M121" s="136" t="s">
        <v>38</v>
      </c>
      <c r="N121" s="136"/>
      <c r="O121" s="136"/>
      <c r="P121" s="136"/>
      <c r="Q121" s="136"/>
      <c r="R121" s="136"/>
      <c r="S121" s="136"/>
      <c r="T121" s="136"/>
      <c r="U121" s="136"/>
      <c r="V121" s="136"/>
      <c r="W121" s="137"/>
    </row>
    <row r="122" spans="1:23" s="24" customFormat="1" ht="15.75" thickTop="1" x14ac:dyDescent="0.2">
      <c r="A122" s="105" t="s">
        <v>89</v>
      </c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2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14"/>
    </row>
    <row r="123" spans="1:23" s="24" customFormat="1" ht="15" x14ac:dyDescent="0.2">
      <c r="A123" s="105"/>
      <c r="B123" s="120"/>
      <c r="C123" s="115"/>
      <c r="D123" s="115"/>
      <c r="E123" s="115"/>
      <c r="F123" s="115"/>
      <c r="G123" s="115"/>
      <c r="H123" s="115"/>
      <c r="I123" s="115"/>
      <c r="J123" s="115"/>
      <c r="K123" s="115"/>
      <c r="L123" s="116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6"/>
    </row>
    <row r="124" spans="1:23" s="24" customFormat="1" ht="15.75" thickBot="1" x14ac:dyDescent="0.25">
      <c r="A124" s="106"/>
      <c r="B124" s="117"/>
      <c r="C124" s="118"/>
      <c r="D124" s="119"/>
      <c r="E124" s="12"/>
      <c r="F124" s="13"/>
      <c r="G124" s="13"/>
      <c r="H124" s="13"/>
      <c r="I124" s="13"/>
      <c r="J124" s="13"/>
      <c r="K124" s="14"/>
      <c r="L124" s="15"/>
      <c r="M124" s="117"/>
      <c r="N124" s="118"/>
      <c r="O124" s="118"/>
      <c r="P124" s="12"/>
      <c r="Q124" s="13"/>
      <c r="R124" s="13"/>
      <c r="S124" s="13"/>
      <c r="T124" s="13"/>
      <c r="U124" s="13"/>
      <c r="V124" s="14"/>
      <c r="W124" s="15"/>
    </row>
    <row r="125" spans="1:23" s="24" customFormat="1" ht="15.75" thickTop="1" x14ac:dyDescent="0.2">
      <c r="A125" s="104" t="s">
        <v>90</v>
      </c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14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14"/>
    </row>
    <row r="126" spans="1:23" s="24" customFormat="1" ht="15" x14ac:dyDescent="0.2">
      <c r="A126" s="105"/>
      <c r="B126" s="120"/>
      <c r="C126" s="115"/>
      <c r="D126" s="115"/>
      <c r="E126" s="115"/>
      <c r="F126" s="115"/>
      <c r="G126" s="115"/>
      <c r="H126" s="115"/>
      <c r="I126" s="115"/>
      <c r="J126" s="115"/>
      <c r="K126" s="115"/>
      <c r="L126" s="116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6"/>
    </row>
    <row r="127" spans="1:23" s="24" customFormat="1" ht="15.75" thickBot="1" x14ac:dyDescent="0.25">
      <c r="A127" s="106"/>
      <c r="B127" s="117"/>
      <c r="C127" s="118"/>
      <c r="D127" s="119"/>
      <c r="E127" s="12"/>
      <c r="F127" s="13"/>
      <c r="G127" s="13"/>
      <c r="H127" s="13"/>
      <c r="I127" s="13"/>
      <c r="J127" s="13"/>
      <c r="K127" s="14"/>
      <c r="L127" s="15"/>
      <c r="M127" s="117"/>
      <c r="N127" s="118"/>
      <c r="O127" s="118"/>
      <c r="P127" s="12"/>
      <c r="Q127" s="13"/>
      <c r="R127" s="13"/>
      <c r="S127" s="13"/>
      <c r="T127" s="13"/>
      <c r="U127" s="13"/>
      <c r="V127" s="14"/>
      <c r="W127" s="15"/>
    </row>
    <row r="128" spans="1:23" s="24" customFormat="1" ht="15.75" thickTop="1" x14ac:dyDescent="0.2">
      <c r="A128" s="104" t="s">
        <v>91</v>
      </c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3"/>
      <c r="M128" s="108" t="s">
        <v>110</v>
      </c>
      <c r="N128" s="108"/>
      <c r="O128" s="108"/>
      <c r="P128" s="108"/>
      <c r="Q128" s="108"/>
      <c r="R128" s="108"/>
      <c r="S128" s="108"/>
      <c r="T128" s="108"/>
      <c r="U128" s="108"/>
      <c r="V128" s="108"/>
      <c r="W128" s="114"/>
    </row>
    <row r="129" spans="1:23" s="24" customFormat="1" ht="15" x14ac:dyDescent="0.2">
      <c r="A129" s="105"/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6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6"/>
    </row>
    <row r="130" spans="1:23" s="24" customFormat="1" ht="30.75" thickBot="1" x14ac:dyDescent="0.25">
      <c r="A130" s="106"/>
      <c r="B130" s="117"/>
      <c r="C130" s="118"/>
      <c r="D130" s="119"/>
      <c r="E130" s="12"/>
      <c r="F130" s="13"/>
      <c r="G130" s="13"/>
      <c r="H130" s="13"/>
      <c r="I130" s="13"/>
      <c r="J130" s="13"/>
      <c r="K130" s="14"/>
      <c r="L130" s="15"/>
      <c r="M130" s="127" t="str">
        <f>CONCATENATE($H$20,$J$20,".",$L$20,".","0",RIGHT($M$25,1),".",RIGHT(V130,2),$A$29,"-",$A128)</f>
        <v>M434.15.02.CA2.-03</v>
      </c>
      <c r="N130" s="128"/>
      <c r="O130" s="129"/>
      <c r="P130" s="12">
        <v>10</v>
      </c>
      <c r="Q130" s="13" t="s">
        <v>14</v>
      </c>
      <c r="R130" s="13">
        <v>28</v>
      </c>
      <c r="S130" s="13">
        <v>28</v>
      </c>
      <c r="T130" s="13">
        <v>14</v>
      </c>
      <c r="U130" s="13">
        <v>0</v>
      </c>
      <c r="V130" s="14" t="s">
        <v>72</v>
      </c>
      <c r="W130" s="15">
        <f>P130*560/30</f>
        <v>186.66666666666666</v>
      </c>
    </row>
    <row r="131" spans="1:23" s="24" customFormat="1" ht="15.75" thickTop="1" x14ac:dyDescent="0.2">
      <c r="A131" s="104" t="s">
        <v>92</v>
      </c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14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14"/>
    </row>
    <row r="132" spans="1:23" s="24" customFormat="1" ht="15" x14ac:dyDescent="0.2">
      <c r="A132" s="105"/>
      <c r="B132" s="120"/>
      <c r="C132" s="115"/>
      <c r="D132" s="115"/>
      <c r="E132" s="115"/>
      <c r="F132" s="115"/>
      <c r="G132" s="115"/>
      <c r="H132" s="115"/>
      <c r="I132" s="115"/>
      <c r="J132" s="115"/>
      <c r="K132" s="115"/>
      <c r="L132" s="116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6"/>
    </row>
    <row r="133" spans="1:23" s="24" customFormat="1" ht="15.75" thickBot="1" x14ac:dyDescent="0.25">
      <c r="A133" s="106"/>
      <c r="B133" s="117"/>
      <c r="C133" s="118"/>
      <c r="D133" s="119"/>
      <c r="E133" s="12"/>
      <c r="F133" s="13"/>
      <c r="G133" s="13"/>
      <c r="H133" s="13"/>
      <c r="I133" s="13"/>
      <c r="J133" s="13"/>
      <c r="K133" s="14"/>
      <c r="L133" s="15"/>
      <c r="M133" s="117"/>
      <c r="N133" s="118"/>
      <c r="O133" s="119"/>
      <c r="P133" s="12"/>
      <c r="Q133" s="13"/>
      <c r="R133" s="13"/>
      <c r="S133" s="13"/>
      <c r="T133" s="13"/>
      <c r="U133" s="13"/>
      <c r="V133" s="14"/>
      <c r="W133" s="15"/>
    </row>
    <row r="134" spans="1:23" s="24" customFormat="1" ht="15.75" thickTop="1" x14ac:dyDescent="0.2">
      <c r="A134" s="104" t="s">
        <v>4</v>
      </c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3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14"/>
    </row>
    <row r="135" spans="1:23" s="24" customFormat="1" ht="15" x14ac:dyDescent="0.2">
      <c r="A135" s="105"/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6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6"/>
    </row>
    <row r="136" spans="1:23" s="24" customFormat="1" ht="15.75" thickBot="1" x14ac:dyDescent="0.25">
      <c r="A136" s="106"/>
      <c r="B136" s="117"/>
      <c r="C136" s="118"/>
      <c r="D136" s="119"/>
      <c r="E136" s="12"/>
      <c r="F136" s="13"/>
      <c r="G136" s="13"/>
      <c r="H136" s="13"/>
      <c r="I136" s="13"/>
      <c r="J136" s="13"/>
      <c r="K136" s="14"/>
      <c r="L136" s="15"/>
      <c r="M136" s="117"/>
      <c r="N136" s="118"/>
      <c r="O136" s="119"/>
      <c r="P136" s="12"/>
      <c r="Q136" s="13"/>
      <c r="R136" s="13"/>
      <c r="S136" s="13"/>
      <c r="T136" s="13"/>
      <c r="U136" s="13"/>
      <c r="V136" s="14"/>
      <c r="W136" s="15"/>
    </row>
    <row r="137" spans="1:23" s="24" customFormat="1" ht="15.75" thickTop="1" x14ac:dyDescent="0.2">
      <c r="A137" s="104" t="s">
        <v>5</v>
      </c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14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14"/>
    </row>
    <row r="138" spans="1:23" s="24" customFormat="1" ht="15" x14ac:dyDescent="0.2">
      <c r="A138" s="105"/>
      <c r="B138" s="120"/>
      <c r="C138" s="115"/>
      <c r="D138" s="115"/>
      <c r="E138" s="115"/>
      <c r="F138" s="115"/>
      <c r="G138" s="115"/>
      <c r="H138" s="115"/>
      <c r="I138" s="115"/>
      <c r="J138" s="115"/>
      <c r="K138" s="115"/>
      <c r="L138" s="116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6"/>
    </row>
    <row r="139" spans="1:23" s="24" customFormat="1" ht="15.75" thickBot="1" x14ac:dyDescent="0.25">
      <c r="A139" s="106"/>
      <c r="B139" s="117"/>
      <c r="C139" s="118"/>
      <c r="D139" s="119"/>
      <c r="E139" s="12"/>
      <c r="F139" s="13"/>
      <c r="G139" s="13"/>
      <c r="H139" s="13"/>
      <c r="I139" s="13"/>
      <c r="J139" s="13"/>
      <c r="K139" s="14"/>
      <c r="L139" s="15"/>
      <c r="M139" s="117"/>
      <c r="N139" s="118"/>
      <c r="O139" s="119"/>
      <c r="P139" s="12"/>
      <c r="Q139" s="13"/>
      <c r="R139" s="13"/>
      <c r="S139" s="13"/>
      <c r="T139" s="13"/>
      <c r="U139" s="13"/>
      <c r="V139" s="14"/>
      <c r="W139" s="15"/>
    </row>
    <row r="140" spans="1:23" s="24" customFormat="1" ht="15.75" thickTop="1" x14ac:dyDescent="0.2">
      <c r="A140" s="104" t="s">
        <v>6</v>
      </c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14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14"/>
    </row>
    <row r="141" spans="1:23" s="24" customFormat="1" ht="15" x14ac:dyDescent="0.2">
      <c r="A141" s="105"/>
      <c r="B141" s="120"/>
      <c r="C141" s="115"/>
      <c r="D141" s="115"/>
      <c r="E141" s="115"/>
      <c r="F141" s="115"/>
      <c r="G141" s="115"/>
      <c r="H141" s="115"/>
      <c r="I141" s="115"/>
      <c r="J141" s="115"/>
      <c r="K141" s="115"/>
      <c r="L141" s="116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6"/>
    </row>
    <row r="142" spans="1:23" s="24" customFormat="1" ht="15.75" thickBot="1" x14ac:dyDescent="0.25">
      <c r="A142" s="106"/>
      <c r="B142" s="117"/>
      <c r="C142" s="118"/>
      <c r="D142" s="119"/>
      <c r="E142" s="12"/>
      <c r="F142" s="13"/>
      <c r="G142" s="13"/>
      <c r="H142" s="13"/>
      <c r="I142" s="13"/>
      <c r="J142" s="13"/>
      <c r="K142" s="14"/>
      <c r="L142" s="15"/>
      <c r="M142" s="117"/>
      <c r="N142" s="118"/>
      <c r="O142" s="119"/>
      <c r="P142" s="12"/>
      <c r="Q142" s="13"/>
      <c r="R142" s="13"/>
      <c r="S142" s="13"/>
      <c r="T142" s="13"/>
      <c r="U142" s="14"/>
      <c r="V142" s="14"/>
      <c r="W142" s="15"/>
    </row>
    <row r="143" spans="1:23" s="24" customFormat="1" ht="15.75" thickTop="1" x14ac:dyDescent="0.2">
      <c r="A143" s="104" t="s">
        <v>7</v>
      </c>
      <c r="B143" s="107"/>
      <c r="C143" s="108"/>
      <c r="D143" s="108"/>
      <c r="E143" s="109"/>
      <c r="F143" s="109"/>
      <c r="G143" s="109"/>
      <c r="H143" s="109"/>
      <c r="I143" s="109"/>
      <c r="J143" s="109"/>
      <c r="K143" s="109"/>
      <c r="L143" s="110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14"/>
    </row>
    <row r="144" spans="1:23" s="24" customFormat="1" ht="15" x14ac:dyDescent="0.2">
      <c r="A144" s="105"/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3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6"/>
    </row>
    <row r="145" spans="1:23" s="24" customFormat="1" ht="15.75" thickBot="1" x14ac:dyDescent="0.25">
      <c r="A145" s="106"/>
      <c r="B145" s="117"/>
      <c r="C145" s="118"/>
      <c r="D145" s="119"/>
      <c r="E145" s="12"/>
      <c r="F145" s="13"/>
      <c r="G145" s="13"/>
      <c r="H145" s="13"/>
      <c r="I145" s="13"/>
      <c r="J145" s="13"/>
      <c r="K145" s="14"/>
      <c r="L145" s="15"/>
      <c r="M145" s="117"/>
      <c r="N145" s="118"/>
      <c r="O145" s="119"/>
      <c r="P145" s="12"/>
      <c r="Q145" s="13"/>
      <c r="R145" s="13"/>
      <c r="S145" s="13"/>
      <c r="T145" s="13"/>
      <c r="U145" s="13"/>
      <c r="V145" s="14"/>
      <c r="W145" s="15"/>
    </row>
    <row r="146" spans="1:23" s="24" customFormat="1" ht="15.75" thickTop="1" x14ac:dyDescent="0.2">
      <c r="A146" s="2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24" customFormat="1" ht="18" x14ac:dyDescent="0.2">
      <c r="A147" s="133" t="s">
        <v>35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</row>
    <row r="148" spans="1:23" s="24" customFormat="1" ht="18.75" thickBot="1" x14ac:dyDescent="0.3">
      <c r="A148" s="134" t="s">
        <v>34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</row>
    <row r="149" spans="1:23" s="8" customFormat="1" ht="17.25" thickTop="1" thickBot="1" x14ac:dyDescent="0.25">
      <c r="A149" s="9"/>
      <c r="B149" s="135" t="s">
        <v>39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7"/>
      <c r="M149" s="136" t="s">
        <v>40</v>
      </c>
      <c r="N149" s="136"/>
      <c r="O149" s="136"/>
      <c r="P149" s="136"/>
      <c r="Q149" s="136"/>
      <c r="R149" s="136"/>
      <c r="S149" s="136"/>
      <c r="T149" s="136"/>
      <c r="U149" s="136"/>
      <c r="V149" s="136"/>
      <c r="W149" s="137"/>
    </row>
    <row r="150" spans="1:23" s="8" customFormat="1" ht="15.75" thickTop="1" x14ac:dyDescent="0.2">
      <c r="A150" s="105" t="s">
        <v>89</v>
      </c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2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14"/>
    </row>
    <row r="151" spans="1:23" s="24" customFormat="1" ht="15.75" customHeight="1" x14ac:dyDescent="0.2">
      <c r="A151" s="105"/>
      <c r="B151" s="120"/>
      <c r="C151" s="115"/>
      <c r="D151" s="115"/>
      <c r="E151" s="115"/>
      <c r="F151" s="115"/>
      <c r="G151" s="115"/>
      <c r="H151" s="115"/>
      <c r="I151" s="115"/>
      <c r="J151" s="115"/>
      <c r="K151" s="115"/>
      <c r="L151" s="116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6"/>
    </row>
    <row r="152" spans="1:23" s="24" customFormat="1" ht="15.75" thickBot="1" x14ac:dyDescent="0.25">
      <c r="A152" s="106"/>
      <c r="B152" s="117"/>
      <c r="C152" s="118"/>
      <c r="D152" s="119"/>
      <c r="E152" s="12"/>
      <c r="F152" s="13"/>
      <c r="G152" s="13"/>
      <c r="H152" s="13"/>
      <c r="I152" s="13"/>
      <c r="J152" s="13"/>
      <c r="K152" s="14"/>
      <c r="L152" s="15"/>
      <c r="M152" s="117"/>
      <c r="N152" s="118"/>
      <c r="O152" s="118"/>
      <c r="P152" s="12"/>
      <c r="Q152" s="13"/>
      <c r="R152" s="13"/>
      <c r="S152" s="13"/>
      <c r="T152" s="13"/>
      <c r="U152" s="13"/>
      <c r="V152" s="14"/>
      <c r="W152" s="15"/>
    </row>
    <row r="153" spans="1:23" s="24" customFormat="1" ht="15.75" thickTop="1" x14ac:dyDescent="0.2">
      <c r="A153" s="104" t="s">
        <v>90</v>
      </c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14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14"/>
    </row>
    <row r="154" spans="1:23" s="24" customFormat="1" ht="15.75" customHeight="1" x14ac:dyDescent="0.2">
      <c r="A154" s="105"/>
      <c r="B154" s="120"/>
      <c r="C154" s="115"/>
      <c r="D154" s="115"/>
      <c r="E154" s="115"/>
      <c r="F154" s="115"/>
      <c r="G154" s="115"/>
      <c r="H154" s="115"/>
      <c r="I154" s="115"/>
      <c r="J154" s="115"/>
      <c r="K154" s="115"/>
      <c r="L154" s="116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6"/>
    </row>
    <row r="155" spans="1:23" s="24" customFormat="1" ht="15.75" thickBot="1" x14ac:dyDescent="0.25">
      <c r="A155" s="106"/>
      <c r="B155" s="117"/>
      <c r="C155" s="118"/>
      <c r="D155" s="119"/>
      <c r="E155" s="12"/>
      <c r="F155" s="13"/>
      <c r="G155" s="13"/>
      <c r="H155" s="13"/>
      <c r="I155" s="13"/>
      <c r="J155" s="13"/>
      <c r="K155" s="14"/>
      <c r="L155" s="15"/>
      <c r="M155" s="117"/>
      <c r="N155" s="118"/>
      <c r="O155" s="118"/>
      <c r="P155" s="12"/>
      <c r="Q155" s="13"/>
      <c r="R155" s="13"/>
      <c r="S155" s="13"/>
      <c r="T155" s="13"/>
      <c r="U155" s="13"/>
      <c r="V155" s="14"/>
      <c r="W155" s="15"/>
    </row>
    <row r="156" spans="1:23" s="24" customFormat="1" ht="15.75" thickTop="1" x14ac:dyDescent="0.2">
      <c r="A156" s="104" t="s">
        <v>91</v>
      </c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3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14"/>
    </row>
    <row r="157" spans="1:23" s="24" customFormat="1" ht="15.75" customHeight="1" x14ac:dyDescent="0.2">
      <c r="A157" s="105"/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6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6"/>
    </row>
    <row r="158" spans="1:23" s="24" customFormat="1" ht="15.75" thickBot="1" x14ac:dyDescent="0.25">
      <c r="A158" s="106"/>
      <c r="B158" s="117"/>
      <c r="C158" s="118"/>
      <c r="D158" s="119"/>
      <c r="E158" s="12"/>
      <c r="F158" s="13"/>
      <c r="G158" s="13"/>
      <c r="H158" s="13"/>
      <c r="I158" s="13"/>
      <c r="J158" s="13"/>
      <c r="K158" s="14"/>
      <c r="L158" s="15"/>
      <c r="M158" s="117"/>
      <c r="N158" s="118"/>
      <c r="O158" s="119"/>
      <c r="P158" s="12"/>
      <c r="Q158" s="13"/>
      <c r="R158" s="13"/>
      <c r="S158" s="13"/>
      <c r="T158" s="13"/>
      <c r="U158" s="13"/>
      <c r="V158" s="14"/>
      <c r="W158" s="15"/>
    </row>
    <row r="159" spans="1:23" s="24" customFormat="1" ht="15.75" thickTop="1" x14ac:dyDescent="0.2">
      <c r="A159" s="104" t="s">
        <v>92</v>
      </c>
      <c r="B159" s="107" t="s">
        <v>111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14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14"/>
    </row>
    <row r="160" spans="1:23" s="24" customFormat="1" ht="15.75" customHeight="1" x14ac:dyDescent="0.2">
      <c r="A160" s="105"/>
      <c r="B160" s="120"/>
      <c r="C160" s="115"/>
      <c r="D160" s="115"/>
      <c r="E160" s="115"/>
      <c r="F160" s="115"/>
      <c r="G160" s="115"/>
      <c r="H160" s="115"/>
      <c r="I160" s="115"/>
      <c r="J160" s="115"/>
      <c r="K160" s="115"/>
      <c r="L160" s="116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6"/>
    </row>
    <row r="161" spans="1:23" s="24" customFormat="1" ht="15.75" thickBot="1" x14ac:dyDescent="0.25">
      <c r="A161" s="106"/>
      <c r="B161" s="127" t="str">
        <f>CONCATENATE($H$20,$J$20,".",$L$20,".","0",RIGHT($B$83,1),".",RIGHT(K161,2),$A$29,"-",$A159)</f>
        <v>M434.15.03.DS2.-04</v>
      </c>
      <c r="C161" s="128"/>
      <c r="D161" s="129"/>
      <c r="E161" s="12">
        <v>10</v>
      </c>
      <c r="F161" s="13" t="s">
        <v>14</v>
      </c>
      <c r="G161" s="13">
        <v>28</v>
      </c>
      <c r="H161" s="13">
        <v>0</v>
      </c>
      <c r="I161" s="13">
        <v>14</v>
      </c>
      <c r="J161" s="13">
        <v>14</v>
      </c>
      <c r="K161" s="14" t="s">
        <v>51</v>
      </c>
      <c r="L161" s="15">
        <f>E161*560/30</f>
        <v>186.66666666666666</v>
      </c>
      <c r="M161" s="117"/>
      <c r="N161" s="118"/>
      <c r="O161" s="119"/>
      <c r="P161" s="12"/>
      <c r="Q161" s="13"/>
      <c r="R161" s="13"/>
      <c r="S161" s="13"/>
      <c r="T161" s="13"/>
      <c r="U161" s="13"/>
      <c r="V161" s="14"/>
      <c r="W161" s="15"/>
    </row>
    <row r="162" spans="1:23" s="24" customFormat="1" ht="15.75" thickTop="1" x14ac:dyDescent="0.2">
      <c r="A162" s="104" t="s">
        <v>4</v>
      </c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3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14"/>
    </row>
    <row r="163" spans="1:23" s="24" customFormat="1" ht="15.75" customHeight="1" x14ac:dyDescent="0.2">
      <c r="A163" s="105"/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6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6"/>
    </row>
    <row r="164" spans="1:23" s="24" customFormat="1" ht="15.75" thickBot="1" x14ac:dyDescent="0.25">
      <c r="A164" s="106"/>
      <c r="B164" s="117"/>
      <c r="C164" s="118"/>
      <c r="D164" s="119"/>
      <c r="E164" s="12"/>
      <c r="F164" s="13"/>
      <c r="G164" s="13"/>
      <c r="H164" s="13"/>
      <c r="I164" s="13"/>
      <c r="J164" s="13"/>
      <c r="K164" s="14"/>
      <c r="L164" s="15"/>
      <c r="M164" s="117"/>
      <c r="N164" s="118"/>
      <c r="O164" s="119"/>
      <c r="P164" s="12"/>
      <c r="Q164" s="13"/>
      <c r="R164" s="13"/>
      <c r="S164" s="13"/>
      <c r="T164" s="13"/>
      <c r="U164" s="13"/>
      <c r="V164" s="14"/>
      <c r="W164" s="15"/>
    </row>
    <row r="165" spans="1:23" s="24" customFormat="1" ht="15.75" thickTop="1" x14ac:dyDescent="0.2">
      <c r="A165" s="104" t="s">
        <v>5</v>
      </c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14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14"/>
    </row>
    <row r="166" spans="1:23" s="24" customFormat="1" ht="15" x14ac:dyDescent="0.2">
      <c r="A166" s="105"/>
      <c r="B166" s="120"/>
      <c r="C166" s="115"/>
      <c r="D166" s="115"/>
      <c r="E166" s="115"/>
      <c r="F166" s="115"/>
      <c r="G166" s="115"/>
      <c r="H166" s="115"/>
      <c r="I166" s="115"/>
      <c r="J166" s="115"/>
      <c r="K166" s="115"/>
      <c r="L166" s="116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6"/>
    </row>
    <row r="167" spans="1:23" s="24" customFormat="1" ht="15.75" thickBot="1" x14ac:dyDescent="0.25">
      <c r="A167" s="106"/>
      <c r="B167" s="117"/>
      <c r="C167" s="118"/>
      <c r="D167" s="119"/>
      <c r="E167" s="12"/>
      <c r="F167" s="13"/>
      <c r="G167" s="13"/>
      <c r="H167" s="13"/>
      <c r="I167" s="13"/>
      <c r="J167" s="13"/>
      <c r="K167" s="14"/>
      <c r="L167" s="15"/>
      <c r="M167" s="117"/>
      <c r="N167" s="118"/>
      <c r="O167" s="119"/>
      <c r="P167" s="12"/>
      <c r="Q167" s="13"/>
      <c r="R167" s="13"/>
      <c r="S167" s="13"/>
      <c r="T167" s="13"/>
      <c r="U167" s="13"/>
      <c r="V167" s="14"/>
      <c r="W167" s="15"/>
    </row>
    <row r="168" spans="1:23" s="24" customFormat="1" ht="15.75" thickTop="1" x14ac:dyDescent="0.2">
      <c r="A168" s="104" t="s">
        <v>6</v>
      </c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14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14"/>
    </row>
    <row r="169" spans="1:23" s="24" customFormat="1" ht="15" x14ac:dyDescent="0.2">
      <c r="A169" s="105"/>
      <c r="B169" s="120"/>
      <c r="C169" s="115"/>
      <c r="D169" s="115"/>
      <c r="E169" s="115"/>
      <c r="F169" s="115"/>
      <c r="G169" s="115"/>
      <c r="H169" s="115"/>
      <c r="I169" s="115"/>
      <c r="J169" s="115"/>
      <c r="K169" s="115"/>
      <c r="L169" s="116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6"/>
    </row>
    <row r="170" spans="1:23" s="24" customFormat="1" ht="15.75" thickBot="1" x14ac:dyDescent="0.25">
      <c r="A170" s="106"/>
      <c r="B170" s="117"/>
      <c r="C170" s="118"/>
      <c r="D170" s="119"/>
      <c r="E170" s="12"/>
      <c r="F170" s="13"/>
      <c r="G170" s="13"/>
      <c r="H170" s="13"/>
      <c r="I170" s="13"/>
      <c r="J170" s="13"/>
      <c r="K170" s="14"/>
      <c r="L170" s="15"/>
      <c r="M170" s="117"/>
      <c r="N170" s="118"/>
      <c r="O170" s="119"/>
      <c r="P170" s="12"/>
      <c r="Q170" s="13"/>
      <c r="R170" s="13"/>
      <c r="S170" s="13"/>
      <c r="T170" s="13"/>
      <c r="U170" s="14"/>
      <c r="V170" s="14"/>
      <c r="W170" s="15"/>
    </row>
    <row r="171" spans="1:23" s="24" customFormat="1" ht="15.75" thickTop="1" x14ac:dyDescent="0.2">
      <c r="A171" s="104" t="s">
        <v>7</v>
      </c>
      <c r="B171" s="107"/>
      <c r="C171" s="108"/>
      <c r="D171" s="108"/>
      <c r="E171" s="109"/>
      <c r="F171" s="109"/>
      <c r="G171" s="109"/>
      <c r="H171" s="109"/>
      <c r="I171" s="109"/>
      <c r="J171" s="109"/>
      <c r="K171" s="109"/>
      <c r="L171" s="110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14"/>
    </row>
    <row r="172" spans="1:23" s="24" customFormat="1" ht="15" x14ac:dyDescent="0.2">
      <c r="A172" s="105"/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3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6"/>
    </row>
    <row r="173" spans="1:23" s="24" customFormat="1" ht="15.75" thickBot="1" x14ac:dyDescent="0.25">
      <c r="A173" s="106"/>
      <c r="B173" s="117"/>
      <c r="C173" s="118"/>
      <c r="D173" s="119"/>
      <c r="E173" s="12"/>
      <c r="F173" s="13"/>
      <c r="G173" s="13"/>
      <c r="H173" s="13"/>
      <c r="I173" s="13"/>
      <c r="J173" s="13"/>
      <c r="K173" s="14"/>
      <c r="L173" s="15"/>
      <c r="M173" s="117"/>
      <c r="N173" s="118"/>
      <c r="O173" s="119"/>
      <c r="P173" s="12"/>
      <c r="Q173" s="13"/>
      <c r="R173" s="13"/>
      <c r="S173" s="13"/>
      <c r="T173" s="13"/>
      <c r="U173" s="13"/>
      <c r="V173" s="14"/>
      <c r="W173" s="15"/>
    </row>
    <row r="174" spans="1:23" s="24" customFormat="1" ht="15.75" thickTop="1" x14ac:dyDescent="0.2">
      <c r="A174" s="26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1:23" s="24" customFormat="1" ht="18" x14ac:dyDescent="0.2">
      <c r="A175" s="133" t="s">
        <v>75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</row>
    <row r="176" spans="1:23" s="24" customFormat="1" ht="18.75" thickBot="1" x14ac:dyDescent="0.3">
      <c r="A176" s="134" t="s">
        <v>26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</row>
    <row r="177" spans="1:23" s="24" customFormat="1" ht="17.25" thickTop="1" thickBot="1" x14ac:dyDescent="0.25">
      <c r="A177" s="9"/>
      <c r="B177" s="135" t="s">
        <v>37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7"/>
      <c r="M177" s="136" t="s">
        <v>38</v>
      </c>
      <c r="N177" s="136"/>
      <c r="O177" s="136"/>
      <c r="P177" s="136"/>
      <c r="Q177" s="136"/>
      <c r="R177" s="136"/>
      <c r="S177" s="136"/>
      <c r="T177" s="136"/>
      <c r="U177" s="136"/>
      <c r="V177" s="136"/>
      <c r="W177" s="137"/>
    </row>
    <row r="178" spans="1:23" s="24" customFormat="1" ht="16.5" customHeight="1" thickTop="1" x14ac:dyDescent="0.2">
      <c r="A178" s="105" t="s">
        <v>89</v>
      </c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2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14"/>
    </row>
    <row r="179" spans="1:23" s="24" customFormat="1" ht="15" x14ac:dyDescent="0.2">
      <c r="A179" s="105"/>
      <c r="B179" s="120"/>
      <c r="C179" s="115"/>
      <c r="D179" s="115"/>
      <c r="E179" s="115"/>
      <c r="F179" s="115"/>
      <c r="G179" s="115"/>
      <c r="H179" s="115"/>
      <c r="I179" s="115"/>
      <c r="J179" s="115"/>
      <c r="K179" s="115"/>
      <c r="L179" s="116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6"/>
    </row>
    <row r="180" spans="1:23" s="24" customFormat="1" ht="16.5" customHeight="1" thickBot="1" x14ac:dyDescent="0.25">
      <c r="A180" s="106"/>
      <c r="B180" s="117"/>
      <c r="C180" s="118"/>
      <c r="D180" s="119"/>
      <c r="E180" s="12"/>
      <c r="F180" s="13"/>
      <c r="G180" s="13"/>
      <c r="H180" s="13"/>
      <c r="I180" s="13"/>
      <c r="J180" s="13"/>
      <c r="K180" s="14"/>
      <c r="L180" s="15"/>
      <c r="M180" s="117"/>
      <c r="N180" s="118"/>
      <c r="O180" s="118"/>
      <c r="P180" s="12"/>
      <c r="Q180" s="13"/>
      <c r="R180" s="13"/>
      <c r="S180" s="13"/>
      <c r="T180" s="13"/>
      <c r="U180" s="13"/>
      <c r="V180" s="14"/>
      <c r="W180" s="15"/>
    </row>
    <row r="181" spans="1:23" s="24" customFormat="1" ht="15.75" thickTop="1" x14ac:dyDescent="0.2">
      <c r="A181" s="104" t="s">
        <v>90</v>
      </c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14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14"/>
    </row>
    <row r="182" spans="1:23" s="24" customFormat="1" ht="15" x14ac:dyDescent="0.2">
      <c r="A182" s="105"/>
      <c r="B182" s="120"/>
      <c r="C182" s="115"/>
      <c r="D182" s="115"/>
      <c r="E182" s="115"/>
      <c r="F182" s="115"/>
      <c r="G182" s="115"/>
      <c r="H182" s="115"/>
      <c r="I182" s="115"/>
      <c r="J182" s="115"/>
      <c r="K182" s="115"/>
      <c r="L182" s="116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6"/>
    </row>
    <row r="183" spans="1:23" s="24" customFormat="1" ht="15.75" thickBot="1" x14ac:dyDescent="0.25">
      <c r="A183" s="106"/>
      <c r="B183" s="117"/>
      <c r="C183" s="118"/>
      <c r="D183" s="119"/>
      <c r="E183" s="12"/>
      <c r="F183" s="13"/>
      <c r="G183" s="13"/>
      <c r="H183" s="13"/>
      <c r="I183" s="13"/>
      <c r="J183" s="13"/>
      <c r="K183" s="14"/>
      <c r="L183" s="15"/>
      <c r="M183" s="117"/>
      <c r="N183" s="118"/>
      <c r="O183" s="118"/>
      <c r="P183" s="12"/>
      <c r="Q183" s="13"/>
      <c r="R183" s="13"/>
      <c r="S183" s="13"/>
      <c r="T183" s="13"/>
      <c r="U183" s="13"/>
      <c r="V183" s="14"/>
      <c r="W183" s="15"/>
    </row>
    <row r="184" spans="1:23" s="24" customFormat="1" ht="15.75" thickTop="1" x14ac:dyDescent="0.2">
      <c r="A184" s="104" t="s">
        <v>91</v>
      </c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3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14"/>
    </row>
    <row r="185" spans="1:23" s="24" customFormat="1" ht="15" x14ac:dyDescent="0.2">
      <c r="A185" s="105"/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6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6"/>
    </row>
    <row r="186" spans="1:23" s="24" customFormat="1" ht="15.75" thickBot="1" x14ac:dyDescent="0.25">
      <c r="A186" s="106"/>
      <c r="B186" s="117"/>
      <c r="C186" s="118"/>
      <c r="D186" s="119"/>
      <c r="E186" s="12"/>
      <c r="F186" s="13"/>
      <c r="G186" s="13"/>
      <c r="H186" s="13"/>
      <c r="I186" s="13"/>
      <c r="J186" s="13"/>
      <c r="K186" s="14"/>
      <c r="L186" s="15"/>
      <c r="M186" s="117"/>
      <c r="N186" s="118"/>
      <c r="O186" s="119"/>
      <c r="P186" s="12"/>
      <c r="Q186" s="13"/>
      <c r="R186" s="13"/>
      <c r="S186" s="13"/>
      <c r="T186" s="13"/>
      <c r="U186" s="13"/>
      <c r="V186" s="14"/>
      <c r="W186" s="15"/>
    </row>
    <row r="187" spans="1:23" s="24" customFormat="1" ht="15.75" thickTop="1" x14ac:dyDescent="0.2">
      <c r="A187" s="104" t="s">
        <v>92</v>
      </c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14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14"/>
    </row>
    <row r="188" spans="1:23" s="24" customFormat="1" ht="15" x14ac:dyDescent="0.2">
      <c r="A188" s="105"/>
      <c r="B188" s="120"/>
      <c r="C188" s="115"/>
      <c r="D188" s="115"/>
      <c r="E188" s="115"/>
      <c r="F188" s="115"/>
      <c r="G188" s="115"/>
      <c r="H188" s="115"/>
      <c r="I188" s="115"/>
      <c r="J188" s="115"/>
      <c r="K188" s="115"/>
      <c r="L188" s="116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6"/>
    </row>
    <row r="189" spans="1:23" s="24" customFormat="1" ht="15.75" thickBot="1" x14ac:dyDescent="0.25">
      <c r="A189" s="106"/>
      <c r="B189" s="117"/>
      <c r="C189" s="118"/>
      <c r="D189" s="119"/>
      <c r="E189" s="12"/>
      <c r="F189" s="13"/>
      <c r="G189" s="13"/>
      <c r="H189" s="13"/>
      <c r="I189" s="13"/>
      <c r="J189" s="13"/>
      <c r="K189" s="14"/>
      <c r="L189" s="15"/>
      <c r="M189" s="117"/>
      <c r="N189" s="118"/>
      <c r="O189" s="119"/>
      <c r="P189" s="12"/>
      <c r="Q189" s="13"/>
      <c r="R189" s="13"/>
      <c r="S189" s="13"/>
      <c r="T189" s="13"/>
      <c r="U189" s="13"/>
      <c r="V189" s="14"/>
      <c r="W189" s="15"/>
    </row>
    <row r="190" spans="1:23" s="24" customFormat="1" ht="15.75" customHeight="1" thickTop="1" x14ac:dyDescent="0.2">
      <c r="A190" s="104" t="s">
        <v>93</v>
      </c>
      <c r="B190" s="121" t="s">
        <v>112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3"/>
      <c r="M190" s="107" t="s">
        <v>113</v>
      </c>
      <c r="N190" s="108"/>
      <c r="O190" s="108"/>
      <c r="P190" s="108"/>
      <c r="Q190" s="108"/>
      <c r="R190" s="108"/>
      <c r="S190" s="108"/>
      <c r="T190" s="108"/>
      <c r="U190" s="108"/>
      <c r="V190" s="108"/>
      <c r="W190" s="114"/>
    </row>
    <row r="191" spans="1:23" s="24" customFormat="1" ht="15" x14ac:dyDescent="0.2">
      <c r="A191" s="105"/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6"/>
      <c r="M191" s="120"/>
      <c r="N191" s="115"/>
      <c r="O191" s="115"/>
      <c r="P191" s="115"/>
      <c r="Q191" s="115"/>
      <c r="R191" s="115"/>
      <c r="S191" s="115"/>
      <c r="T191" s="115"/>
      <c r="U191" s="115"/>
      <c r="V191" s="115"/>
      <c r="W191" s="116"/>
    </row>
    <row r="192" spans="1:23" s="24" customFormat="1" ht="30.75" thickBot="1" x14ac:dyDescent="0.25">
      <c r="A192" s="106"/>
      <c r="B192" s="127" t="str">
        <f>CONCATENATE($H$20,$J$20,".",$L$20,".","0",RIGHT($B$25,1),".",RIGHT(K192,2),$A$29,"-",$A190)</f>
        <v>M434.15.01.DS2.-05</v>
      </c>
      <c r="C192" s="128"/>
      <c r="D192" s="129"/>
      <c r="E192" s="12">
        <v>4</v>
      </c>
      <c r="F192" s="13" t="s">
        <v>70</v>
      </c>
      <c r="G192" s="13">
        <v>28</v>
      </c>
      <c r="H192" s="13">
        <v>0</v>
      </c>
      <c r="I192" s="13">
        <v>28</v>
      </c>
      <c r="J192" s="13">
        <v>0</v>
      </c>
      <c r="K192" s="14" t="s">
        <v>51</v>
      </c>
      <c r="L192" s="15">
        <f>E192*560/30</f>
        <v>74.666666666666671</v>
      </c>
      <c r="M192" s="127" t="str">
        <f>CONCATENATE($H$20,$J$20,".",$L$20,".","0",RIGHT($M$25,1),".",RIGHT(V192,2),$A$29,"-",$A190)</f>
        <v>M434.15.02.CA2.-05</v>
      </c>
      <c r="N192" s="128"/>
      <c r="O192" s="129"/>
      <c r="P192" s="12">
        <v>4</v>
      </c>
      <c r="Q192" s="13" t="s">
        <v>70</v>
      </c>
      <c r="R192" s="13">
        <v>28</v>
      </c>
      <c r="S192" s="13">
        <v>0</v>
      </c>
      <c r="T192" s="13">
        <v>28</v>
      </c>
      <c r="U192" s="13">
        <v>0</v>
      </c>
      <c r="V192" s="14" t="s">
        <v>72</v>
      </c>
      <c r="W192" s="15">
        <f>P192*560/30</f>
        <v>74.666666666666671</v>
      </c>
    </row>
    <row r="193" spans="1:23" s="24" customFormat="1" ht="15.75" thickTop="1" x14ac:dyDescent="0.2">
      <c r="A193" s="104" t="s">
        <v>5</v>
      </c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14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14"/>
    </row>
    <row r="194" spans="1:23" s="24" customFormat="1" ht="15" x14ac:dyDescent="0.2">
      <c r="A194" s="105"/>
      <c r="B194" s="120"/>
      <c r="C194" s="115"/>
      <c r="D194" s="115"/>
      <c r="E194" s="115"/>
      <c r="F194" s="115"/>
      <c r="G194" s="115"/>
      <c r="H194" s="115"/>
      <c r="I194" s="115"/>
      <c r="J194" s="115"/>
      <c r="K194" s="115"/>
      <c r="L194" s="116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6"/>
    </row>
    <row r="195" spans="1:23" s="24" customFormat="1" ht="15.75" thickBot="1" x14ac:dyDescent="0.25">
      <c r="A195" s="106"/>
      <c r="B195" s="117"/>
      <c r="C195" s="118"/>
      <c r="D195" s="119"/>
      <c r="E195" s="12"/>
      <c r="F195" s="13"/>
      <c r="G195" s="13"/>
      <c r="H195" s="13"/>
      <c r="I195" s="13"/>
      <c r="J195" s="13"/>
      <c r="K195" s="14"/>
      <c r="L195" s="15"/>
      <c r="M195" s="117"/>
      <c r="N195" s="118"/>
      <c r="O195" s="119"/>
      <c r="P195" s="12"/>
      <c r="Q195" s="13"/>
      <c r="R195" s="13"/>
      <c r="S195" s="13"/>
      <c r="T195" s="13"/>
      <c r="U195" s="13"/>
      <c r="V195" s="14"/>
      <c r="W195" s="15"/>
    </row>
    <row r="196" spans="1:23" s="24" customFormat="1" ht="15.75" thickTop="1" x14ac:dyDescent="0.2">
      <c r="A196" s="104" t="s">
        <v>6</v>
      </c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14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14"/>
    </row>
    <row r="197" spans="1:23" s="24" customFormat="1" ht="15" x14ac:dyDescent="0.2">
      <c r="A197" s="105"/>
      <c r="B197" s="120"/>
      <c r="C197" s="115"/>
      <c r="D197" s="115"/>
      <c r="E197" s="115"/>
      <c r="F197" s="115"/>
      <c r="G197" s="115"/>
      <c r="H197" s="115"/>
      <c r="I197" s="115"/>
      <c r="J197" s="115"/>
      <c r="K197" s="115"/>
      <c r="L197" s="116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6"/>
    </row>
    <row r="198" spans="1:23" s="24" customFormat="1" ht="15.75" thickBot="1" x14ac:dyDescent="0.25">
      <c r="A198" s="106"/>
      <c r="B198" s="117"/>
      <c r="C198" s="118"/>
      <c r="D198" s="119"/>
      <c r="E198" s="12"/>
      <c r="F198" s="13"/>
      <c r="G198" s="13"/>
      <c r="H198" s="13"/>
      <c r="I198" s="13"/>
      <c r="J198" s="13"/>
      <c r="K198" s="14"/>
      <c r="L198" s="15"/>
      <c r="M198" s="117"/>
      <c r="N198" s="118"/>
      <c r="O198" s="119"/>
      <c r="P198" s="12"/>
      <c r="Q198" s="13"/>
      <c r="R198" s="13"/>
      <c r="S198" s="13"/>
      <c r="T198" s="13"/>
      <c r="U198" s="14"/>
      <c r="V198" s="14"/>
      <c r="W198" s="15"/>
    </row>
    <row r="199" spans="1:23" s="24" customFormat="1" ht="15.75" thickTop="1" x14ac:dyDescent="0.2">
      <c r="A199" s="104" t="s">
        <v>7</v>
      </c>
      <c r="B199" s="107"/>
      <c r="C199" s="108"/>
      <c r="D199" s="108"/>
      <c r="E199" s="109"/>
      <c r="F199" s="109"/>
      <c r="G199" s="109"/>
      <c r="H199" s="109"/>
      <c r="I199" s="109"/>
      <c r="J199" s="109"/>
      <c r="K199" s="109"/>
      <c r="L199" s="110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14"/>
    </row>
    <row r="200" spans="1:23" s="24" customFormat="1" ht="15" x14ac:dyDescent="0.2">
      <c r="A200" s="105"/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3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6"/>
    </row>
    <row r="201" spans="1:23" s="24" customFormat="1" ht="15.75" thickBot="1" x14ac:dyDescent="0.25">
      <c r="A201" s="106"/>
      <c r="B201" s="117"/>
      <c r="C201" s="118"/>
      <c r="D201" s="119"/>
      <c r="E201" s="12"/>
      <c r="F201" s="13"/>
      <c r="G201" s="13"/>
      <c r="H201" s="13"/>
      <c r="I201" s="13"/>
      <c r="J201" s="13"/>
      <c r="K201" s="14"/>
      <c r="L201" s="15"/>
      <c r="M201" s="117"/>
      <c r="N201" s="118"/>
      <c r="O201" s="119"/>
      <c r="P201" s="12"/>
      <c r="Q201" s="13"/>
      <c r="R201" s="13"/>
      <c r="S201" s="13"/>
      <c r="T201" s="13"/>
      <c r="U201" s="13"/>
      <c r="V201" s="14"/>
      <c r="W201" s="15"/>
    </row>
    <row r="202" spans="1:23" s="24" customFormat="1" ht="15.75" thickTop="1" x14ac:dyDescent="0.2">
      <c r="A202" s="26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1:23" s="24" customFormat="1" ht="18" x14ac:dyDescent="0.2">
      <c r="A203" s="133" t="s">
        <v>75</v>
      </c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</row>
    <row r="204" spans="1:23" s="24" customFormat="1" ht="18.75" thickBot="1" x14ac:dyDescent="0.3">
      <c r="A204" s="134" t="s">
        <v>34</v>
      </c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</row>
    <row r="205" spans="1:23" s="24" customFormat="1" ht="17.25" thickTop="1" thickBot="1" x14ac:dyDescent="0.25">
      <c r="A205" s="9"/>
      <c r="B205" s="135" t="s">
        <v>39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7"/>
      <c r="M205" s="136" t="s">
        <v>40</v>
      </c>
      <c r="N205" s="136"/>
      <c r="O205" s="136"/>
      <c r="P205" s="136"/>
      <c r="Q205" s="136"/>
      <c r="R205" s="136"/>
      <c r="S205" s="136"/>
      <c r="T205" s="136"/>
      <c r="U205" s="136"/>
      <c r="V205" s="136"/>
      <c r="W205" s="137"/>
    </row>
    <row r="206" spans="1:23" s="24" customFormat="1" ht="15.75" thickTop="1" x14ac:dyDescent="0.2">
      <c r="A206" s="105" t="s">
        <v>89</v>
      </c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2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14"/>
    </row>
    <row r="207" spans="1:23" s="24" customFormat="1" ht="15" x14ac:dyDescent="0.2">
      <c r="A207" s="105"/>
      <c r="B207" s="120"/>
      <c r="C207" s="115"/>
      <c r="D207" s="115"/>
      <c r="E207" s="115"/>
      <c r="F207" s="115"/>
      <c r="G207" s="115"/>
      <c r="H207" s="115"/>
      <c r="I207" s="115"/>
      <c r="J207" s="115"/>
      <c r="K207" s="115"/>
      <c r="L207" s="116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6"/>
    </row>
    <row r="208" spans="1:23" s="24" customFormat="1" ht="15.75" thickBot="1" x14ac:dyDescent="0.25">
      <c r="A208" s="106"/>
      <c r="B208" s="117"/>
      <c r="C208" s="118"/>
      <c r="D208" s="119"/>
      <c r="E208" s="12"/>
      <c r="F208" s="13"/>
      <c r="G208" s="13"/>
      <c r="H208" s="13"/>
      <c r="I208" s="13"/>
      <c r="J208" s="13"/>
      <c r="K208" s="14"/>
      <c r="L208" s="15"/>
      <c r="M208" s="117"/>
      <c r="N208" s="118"/>
      <c r="O208" s="118"/>
      <c r="P208" s="12"/>
      <c r="Q208" s="13"/>
      <c r="R208" s="13"/>
      <c r="S208" s="13"/>
      <c r="T208" s="13"/>
      <c r="U208" s="13"/>
      <c r="V208" s="14"/>
      <c r="W208" s="15"/>
    </row>
    <row r="209" spans="1:23" s="24" customFormat="1" ht="15.75" thickTop="1" x14ac:dyDescent="0.2">
      <c r="A209" s="104" t="s">
        <v>90</v>
      </c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14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14"/>
    </row>
    <row r="210" spans="1:23" s="24" customFormat="1" ht="15" x14ac:dyDescent="0.2">
      <c r="A210" s="105"/>
      <c r="B210" s="120"/>
      <c r="C210" s="115"/>
      <c r="D210" s="115"/>
      <c r="E210" s="115"/>
      <c r="F210" s="115"/>
      <c r="G210" s="115"/>
      <c r="H210" s="115"/>
      <c r="I210" s="115"/>
      <c r="J210" s="115"/>
      <c r="K210" s="115"/>
      <c r="L210" s="116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6"/>
    </row>
    <row r="211" spans="1:23" s="24" customFormat="1" ht="15.75" thickBot="1" x14ac:dyDescent="0.25">
      <c r="A211" s="106"/>
      <c r="B211" s="117"/>
      <c r="C211" s="118"/>
      <c r="D211" s="119"/>
      <c r="E211" s="12"/>
      <c r="F211" s="13"/>
      <c r="G211" s="13"/>
      <c r="H211" s="13"/>
      <c r="I211" s="13"/>
      <c r="J211" s="13"/>
      <c r="K211" s="14"/>
      <c r="L211" s="15"/>
      <c r="M211" s="117"/>
      <c r="N211" s="118"/>
      <c r="O211" s="118"/>
      <c r="P211" s="12"/>
      <c r="Q211" s="13"/>
      <c r="R211" s="13"/>
      <c r="S211" s="13"/>
      <c r="T211" s="13"/>
      <c r="U211" s="13"/>
      <c r="V211" s="14"/>
      <c r="W211" s="15"/>
    </row>
    <row r="212" spans="1:23" s="24" customFormat="1" ht="15.75" thickTop="1" x14ac:dyDescent="0.2">
      <c r="A212" s="104" t="s">
        <v>91</v>
      </c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3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14"/>
    </row>
    <row r="213" spans="1:23" s="24" customFormat="1" ht="15" x14ac:dyDescent="0.2">
      <c r="A213" s="105"/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6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6"/>
    </row>
    <row r="214" spans="1:23" s="24" customFormat="1" ht="15.75" thickBot="1" x14ac:dyDescent="0.25">
      <c r="A214" s="106"/>
      <c r="B214" s="117"/>
      <c r="C214" s="118"/>
      <c r="D214" s="119"/>
      <c r="E214" s="12"/>
      <c r="F214" s="13"/>
      <c r="G214" s="13"/>
      <c r="H214" s="13"/>
      <c r="I214" s="13"/>
      <c r="J214" s="13"/>
      <c r="K214" s="14"/>
      <c r="L214" s="15"/>
      <c r="M214" s="117"/>
      <c r="N214" s="118"/>
      <c r="O214" s="119"/>
      <c r="P214" s="12"/>
      <c r="Q214" s="13"/>
      <c r="R214" s="13"/>
      <c r="S214" s="13"/>
      <c r="T214" s="13"/>
      <c r="U214" s="13"/>
      <c r="V214" s="14"/>
      <c r="W214" s="15"/>
    </row>
    <row r="215" spans="1:23" s="24" customFormat="1" ht="15.75" thickTop="1" x14ac:dyDescent="0.2">
      <c r="A215" s="104" t="s">
        <v>92</v>
      </c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14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14"/>
    </row>
    <row r="216" spans="1:23" s="24" customFormat="1" ht="15" x14ac:dyDescent="0.2">
      <c r="A216" s="105"/>
      <c r="B216" s="120"/>
      <c r="C216" s="115"/>
      <c r="D216" s="115"/>
      <c r="E216" s="115"/>
      <c r="F216" s="115"/>
      <c r="G216" s="115"/>
      <c r="H216" s="115"/>
      <c r="I216" s="115"/>
      <c r="J216" s="115"/>
      <c r="K216" s="115"/>
      <c r="L216" s="116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6"/>
    </row>
    <row r="217" spans="1:23" s="24" customFormat="1" ht="15.75" thickBot="1" x14ac:dyDescent="0.25">
      <c r="A217" s="106"/>
      <c r="B217" s="117"/>
      <c r="C217" s="118"/>
      <c r="D217" s="119"/>
      <c r="E217" s="12"/>
      <c r="F217" s="13"/>
      <c r="G217" s="13"/>
      <c r="H217" s="13"/>
      <c r="I217" s="13"/>
      <c r="J217" s="13"/>
      <c r="K217" s="14"/>
      <c r="L217" s="15"/>
      <c r="M217" s="117"/>
      <c r="N217" s="118"/>
      <c r="O217" s="119"/>
      <c r="P217" s="12"/>
      <c r="Q217" s="13"/>
      <c r="R217" s="13"/>
      <c r="S217" s="13"/>
      <c r="T217" s="13"/>
      <c r="U217" s="13"/>
      <c r="V217" s="14"/>
      <c r="W217" s="15"/>
    </row>
    <row r="218" spans="1:23" ht="13.5" customHeight="1" thickTop="1" x14ac:dyDescent="0.2">
      <c r="A218" s="104" t="s">
        <v>93</v>
      </c>
      <c r="B218" s="121" t="s">
        <v>114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3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14"/>
    </row>
    <row r="219" spans="1:23" ht="12.75" customHeight="1" x14ac:dyDescent="0.2">
      <c r="A219" s="105"/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6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6"/>
    </row>
    <row r="220" spans="1:23" ht="30.75" thickBot="1" x14ac:dyDescent="0.25">
      <c r="A220" s="106"/>
      <c r="B220" s="127" t="str">
        <f>CONCATENATE($H$20,$J$20,".",$L$20,".","0",RIGHT($B$83,1),".",RIGHT(K220,2),$A$29,"-",$A218)</f>
        <v>M434.15.03.CA2.-05</v>
      </c>
      <c r="C220" s="128"/>
      <c r="D220" s="129"/>
      <c r="E220" s="12">
        <v>4</v>
      </c>
      <c r="F220" s="13" t="s">
        <v>70</v>
      </c>
      <c r="G220" s="13">
        <v>28</v>
      </c>
      <c r="H220" s="13">
        <v>0</v>
      </c>
      <c r="I220" s="13">
        <v>28</v>
      </c>
      <c r="J220" s="13">
        <v>0</v>
      </c>
      <c r="K220" s="14" t="s">
        <v>72</v>
      </c>
      <c r="L220" s="15">
        <f>E220*560/30</f>
        <v>74.666666666666671</v>
      </c>
      <c r="M220" s="117"/>
      <c r="N220" s="118"/>
      <c r="O220" s="119"/>
      <c r="P220" s="12"/>
      <c r="Q220" s="13"/>
      <c r="R220" s="13"/>
      <c r="S220" s="13"/>
      <c r="T220" s="13"/>
      <c r="U220" s="13"/>
      <c r="V220" s="14"/>
      <c r="W220" s="15"/>
    </row>
    <row r="221" spans="1:23" ht="13.5" thickTop="1" x14ac:dyDescent="0.2">
      <c r="A221" s="104" t="s">
        <v>5</v>
      </c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14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14"/>
    </row>
    <row r="222" spans="1:23" x14ac:dyDescent="0.2">
      <c r="A222" s="105"/>
      <c r="B222" s="120"/>
      <c r="C222" s="115"/>
      <c r="D222" s="115"/>
      <c r="E222" s="115"/>
      <c r="F222" s="115"/>
      <c r="G222" s="115"/>
      <c r="H222" s="115"/>
      <c r="I222" s="115"/>
      <c r="J222" s="115"/>
      <c r="K222" s="115"/>
      <c r="L222" s="116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6"/>
    </row>
    <row r="223" spans="1:23" ht="15.75" thickBot="1" x14ac:dyDescent="0.25">
      <c r="A223" s="106"/>
      <c r="B223" s="117"/>
      <c r="C223" s="118"/>
      <c r="D223" s="119"/>
      <c r="E223" s="12"/>
      <c r="F223" s="13"/>
      <c r="G223" s="13"/>
      <c r="H223" s="13"/>
      <c r="I223" s="13"/>
      <c r="J223" s="13"/>
      <c r="K223" s="14"/>
      <c r="L223" s="15"/>
      <c r="M223" s="117"/>
      <c r="N223" s="118"/>
      <c r="O223" s="119"/>
      <c r="P223" s="12"/>
      <c r="Q223" s="13"/>
      <c r="R223" s="13"/>
      <c r="S223" s="13"/>
      <c r="T223" s="13"/>
      <c r="U223" s="13"/>
      <c r="V223" s="14"/>
      <c r="W223" s="15"/>
    </row>
    <row r="224" spans="1:23" ht="13.5" thickTop="1" x14ac:dyDescent="0.2">
      <c r="A224" s="104" t="s">
        <v>6</v>
      </c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14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14"/>
    </row>
    <row r="225" spans="1:23" x14ac:dyDescent="0.2">
      <c r="A225" s="105"/>
      <c r="B225" s="120"/>
      <c r="C225" s="115"/>
      <c r="D225" s="115"/>
      <c r="E225" s="115"/>
      <c r="F225" s="115"/>
      <c r="G225" s="115"/>
      <c r="H225" s="115"/>
      <c r="I225" s="115"/>
      <c r="J225" s="115"/>
      <c r="K225" s="115"/>
      <c r="L225" s="116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6"/>
    </row>
    <row r="226" spans="1:23" ht="15.75" thickBot="1" x14ac:dyDescent="0.25">
      <c r="A226" s="106"/>
      <c r="B226" s="117"/>
      <c r="C226" s="118"/>
      <c r="D226" s="119"/>
      <c r="E226" s="12"/>
      <c r="F226" s="13"/>
      <c r="G226" s="13"/>
      <c r="H226" s="13"/>
      <c r="I226" s="13"/>
      <c r="J226" s="13"/>
      <c r="K226" s="14"/>
      <c r="L226" s="15"/>
      <c r="M226" s="117"/>
      <c r="N226" s="118"/>
      <c r="O226" s="119"/>
      <c r="P226" s="12"/>
      <c r="Q226" s="13"/>
      <c r="R226" s="13"/>
      <c r="S226" s="13"/>
      <c r="T226" s="13"/>
      <c r="U226" s="14"/>
      <c r="V226" s="14"/>
      <c r="W226" s="15"/>
    </row>
    <row r="227" spans="1:23" ht="13.5" thickTop="1" x14ac:dyDescent="0.2">
      <c r="A227" s="104" t="s">
        <v>7</v>
      </c>
      <c r="B227" s="107"/>
      <c r="C227" s="108"/>
      <c r="D227" s="108"/>
      <c r="E227" s="109"/>
      <c r="F227" s="109"/>
      <c r="G227" s="109"/>
      <c r="H227" s="109"/>
      <c r="I227" s="109"/>
      <c r="J227" s="109"/>
      <c r="K227" s="109"/>
      <c r="L227" s="110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14"/>
    </row>
    <row r="228" spans="1:23" x14ac:dyDescent="0.2">
      <c r="A228" s="105"/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3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6"/>
    </row>
    <row r="229" spans="1:23" ht="15.75" thickBot="1" x14ac:dyDescent="0.25">
      <c r="A229" s="106"/>
      <c r="B229" s="117"/>
      <c r="C229" s="118"/>
      <c r="D229" s="119"/>
      <c r="E229" s="12"/>
      <c r="F229" s="13"/>
      <c r="G229" s="13"/>
      <c r="H229" s="13"/>
      <c r="I229" s="13"/>
      <c r="J229" s="13"/>
      <c r="K229" s="14"/>
      <c r="L229" s="15"/>
      <c r="M229" s="117"/>
      <c r="N229" s="118"/>
      <c r="O229" s="119"/>
      <c r="P229" s="12"/>
      <c r="Q229" s="13"/>
      <c r="R229" s="13"/>
      <c r="S229" s="13"/>
      <c r="T229" s="13"/>
      <c r="U229" s="13"/>
      <c r="V229" s="14"/>
      <c r="W229" s="15"/>
    </row>
    <row r="230" spans="1:23" ht="13.5" thickTop="1" x14ac:dyDescent="0.2"/>
    <row r="232" spans="1:23" ht="19.5" x14ac:dyDescent="0.35">
      <c r="A232" s="50" t="s">
        <v>36</v>
      </c>
      <c r="B232" s="8"/>
      <c r="C232" s="8"/>
      <c r="D232" s="8"/>
      <c r="E232" s="8"/>
      <c r="F232" s="8"/>
      <c r="G232" s="8"/>
      <c r="H232" s="8"/>
    </row>
    <row r="233" spans="1:23" ht="19.5" x14ac:dyDescent="0.35">
      <c r="A233" s="50" t="s">
        <v>68</v>
      </c>
      <c r="B233" s="8"/>
      <c r="C233" s="8"/>
      <c r="D233" s="8"/>
      <c r="E233" s="8"/>
      <c r="F233" s="8"/>
      <c r="G233" s="8"/>
      <c r="H233" s="8"/>
    </row>
  </sheetData>
  <mergeCells count="351">
    <mergeCell ref="M40:O40"/>
    <mergeCell ref="M43:O43"/>
    <mergeCell ref="M38:W39"/>
    <mergeCell ref="R53:U53"/>
    <mergeCell ref="V53:W53"/>
    <mergeCell ref="A8:N8"/>
    <mergeCell ref="K11:V11"/>
    <mergeCell ref="L12:V12"/>
    <mergeCell ref="L13:V13"/>
    <mergeCell ref="L14:V14"/>
    <mergeCell ref="L15:V15"/>
    <mergeCell ref="A9:J9"/>
    <mergeCell ref="A10:I10"/>
    <mergeCell ref="I17:W17"/>
    <mergeCell ref="K9:V9"/>
    <mergeCell ref="B29:L30"/>
    <mergeCell ref="M26:W27"/>
    <mergeCell ref="M29:W30"/>
    <mergeCell ref="A26:A28"/>
    <mergeCell ref="B26:L27"/>
    <mergeCell ref="A29:A31"/>
    <mergeCell ref="M28:O28"/>
    <mergeCell ref="M31:O31"/>
    <mergeCell ref="A22:W22"/>
    <mergeCell ref="P55:Q55"/>
    <mergeCell ref="M56:N56"/>
    <mergeCell ref="B67:D67"/>
    <mergeCell ref="E113:F113"/>
    <mergeCell ref="M113:N113"/>
    <mergeCell ref="M32:W33"/>
    <mergeCell ref="M41:W42"/>
    <mergeCell ref="B31:D31"/>
    <mergeCell ref="B34:D34"/>
    <mergeCell ref="B37:D37"/>
    <mergeCell ref="B40:D40"/>
    <mergeCell ref="B43:D43"/>
    <mergeCell ref="B44:L45"/>
    <mergeCell ref="M47:W48"/>
    <mergeCell ref="B32:L33"/>
    <mergeCell ref="M35:W36"/>
    <mergeCell ref="M44:W45"/>
    <mergeCell ref="M46:O46"/>
    <mergeCell ref="M54:N54"/>
    <mergeCell ref="P54:Q54"/>
    <mergeCell ref="R54:U54"/>
    <mergeCell ref="M55:N55"/>
    <mergeCell ref="M34:O34"/>
    <mergeCell ref="M37:O37"/>
    <mergeCell ref="M111:N111"/>
    <mergeCell ref="P111:Q111"/>
    <mergeCell ref="K112:L112"/>
    <mergeCell ref="V111:W111"/>
    <mergeCell ref="V112:W112"/>
    <mergeCell ref="R112:U112"/>
    <mergeCell ref="P113:Q113"/>
    <mergeCell ref="M107:O107"/>
    <mergeCell ref="B84:L85"/>
    <mergeCell ref="M84:W85"/>
    <mergeCell ref="B86:D86"/>
    <mergeCell ref="M112:N112"/>
    <mergeCell ref="P112:Q112"/>
    <mergeCell ref="B92:D92"/>
    <mergeCell ref="M92:O92"/>
    <mergeCell ref="B65:L66"/>
    <mergeCell ref="B110:D110"/>
    <mergeCell ref="M110:O110"/>
    <mergeCell ref="A82:W82"/>
    <mergeCell ref="B83:L83"/>
    <mergeCell ref="M83:W83"/>
    <mergeCell ref="C72:K72"/>
    <mergeCell ref="D73:K73"/>
    <mergeCell ref="N65:Q65"/>
    <mergeCell ref="A84:A86"/>
    <mergeCell ref="A102:A104"/>
    <mergeCell ref="B102:L103"/>
    <mergeCell ref="M102:W103"/>
    <mergeCell ref="B104:D104"/>
    <mergeCell ref="M104:O104"/>
    <mergeCell ref="A105:A107"/>
    <mergeCell ref="B105:L106"/>
    <mergeCell ref="M105:W106"/>
    <mergeCell ref="B107:D107"/>
    <mergeCell ref="M76:O76"/>
    <mergeCell ref="B87:L88"/>
    <mergeCell ref="M87:W88"/>
    <mergeCell ref="M86:O86"/>
    <mergeCell ref="M90:W91"/>
    <mergeCell ref="A93:A95"/>
    <mergeCell ref="B93:L94"/>
    <mergeCell ref="M93:W94"/>
    <mergeCell ref="B95:D95"/>
    <mergeCell ref="M95:O95"/>
    <mergeCell ref="N67:W67"/>
    <mergeCell ref="N72:W72"/>
    <mergeCell ref="B89:D89"/>
    <mergeCell ref="M89:O89"/>
    <mergeCell ref="M52:O52"/>
    <mergeCell ref="B49:D49"/>
    <mergeCell ref="B98:D98"/>
    <mergeCell ref="M98:O98"/>
    <mergeCell ref="A99:A101"/>
    <mergeCell ref="B99:L100"/>
    <mergeCell ref="M99:W100"/>
    <mergeCell ref="B101:D101"/>
    <mergeCell ref="M101:O101"/>
    <mergeCell ref="A87:A89"/>
    <mergeCell ref="M49:O49"/>
    <mergeCell ref="B52:D52"/>
    <mergeCell ref="A53:A54"/>
    <mergeCell ref="B50:L51"/>
    <mergeCell ref="M50:W51"/>
    <mergeCell ref="M53:N53"/>
    <mergeCell ref="P53:Q53"/>
    <mergeCell ref="M75:W75"/>
    <mergeCell ref="M74:W74"/>
    <mergeCell ref="G53:J53"/>
    <mergeCell ref="G54:J54"/>
    <mergeCell ref="B53:C53"/>
    <mergeCell ref="A90:A92"/>
    <mergeCell ref="B90:L91"/>
    <mergeCell ref="A55:A56"/>
    <mergeCell ref="A44:A46"/>
    <mergeCell ref="A41:A43"/>
    <mergeCell ref="B41:L42"/>
    <mergeCell ref="B47:L48"/>
    <mergeCell ref="E54:F54"/>
    <mergeCell ref="A50:A52"/>
    <mergeCell ref="A38:A40"/>
    <mergeCell ref="A32:A34"/>
    <mergeCell ref="K53:L53"/>
    <mergeCell ref="B46:D46"/>
    <mergeCell ref="A47:A49"/>
    <mergeCell ref="B54:C54"/>
    <mergeCell ref="B55:C55"/>
    <mergeCell ref="B56:C56"/>
    <mergeCell ref="E55:F55"/>
    <mergeCell ref="B38:L39"/>
    <mergeCell ref="A35:A37"/>
    <mergeCell ref="B35:L36"/>
    <mergeCell ref="E53:F53"/>
    <mergeCell ref="A23:W23"/>
    <mergeCell ref="B28:D28"/>
    <mergeCell ref="A24:W24"/>
    <mergeCell ref="B25:L25"/>
    <mergeCell ref="M25:W25"/>
    <mergeCell ref="A120:W120"/>
    <mergeCell ref="A125:A127"/>
    <mergeCell ref="B125:L126"/>
    <mergeCell ref="M125:W126"/>
    <mergeCell ref="B127:D127"/>
    <mergeCell ref="M127:O127"/>
    <mergeCell ref="A113:A114"/>
    <mergeCell ref="B113:C113"/>
    <mergeCell ref="A80:W80"/>
    <mergeCell ref="A81:W81"/>
    <mergeCell ref="A119:W119"/>
    <mergeCell ref="B121:L121"/>
    <mergeCell ref="M121:W121"/>
    <mergeCell ref="A108:A110"/>
    <mergeCell ref="B108:L109"/>
    <mergeCell ref="M108:W109"/>
    <mergeCell ref="B112:C112"/>
    <mergeCell ref="E112:F112"/>
    <mergeCell ref="G112:J112"/>
    <mergeCell ref="A96:A98"/>
    <mergeCell ref="B96:L97"/>
    <mergeCell ref="M96:W97"/>
    <mergeCell ref="M128:W129"/>
    <mergeCell ref="B130:D130"/>
    <mergeCell ref="M130:O130"/>
    <mergeCell ref="A131:A133"/>
    <mergeCell ref="B131:L132"/>
    <mergeCell ref="M131:W132"/>
    <mergeCell ref="B133:D133"/>
    <mergeCell ref="M133:O133"/>
    <mergeCell ref="A122:A124"/>
    <mergeCell ref="B122:L123"/>
    <mergeCell ref="M122:W123"/>
    <mergeCell ref="B124:D124"/>
    <mergeCell ref="M124:O124"/>
    <mergeCell ref="A111:A112"/>
    <mergeCell ref="K111:L111"/>
    <mergeCell ref="R111:U111"/>
    <mergeCell ref="B114:C114"/>
    <mergeCell ref="M114:N114"/>
    <mergeCell ref="B111:C111"/>
    <mergeCell ref="E111:F111"/>
    <mergeCell ref="G111:J111"/>
    <mergeCell ref="A143:A145"/>
    <mergeCell ref="B143:L144"/>
    <mergeCell ref="M143:W144"/>
    <mergeCell ref="B145:D145"/>
    <mergeCell ref="M145:O145"/>
    <mergeCell ref="K54:L54"/>
    <mergeCell ref="V54:W54"/>
    <mergeCell ref="A137:A139"/>
    <mergeCell ref="B137:L138"/>
    <mergeCell ref="M137:W138"/>
    <mergeCell ref="A134:A136"/>
    <mergeCell ref="B134:L135"/>
    <mergeCell ref="M134:W135"/>
    <mergeCell ref="B136:D136"/>
    <mergeCell ref="M136:O136"/>
    <mergeCell ref="B139:D139"/>
    <mergeCell ref="M139:O139"/>
    <mergeCell ref="A140:A142"/>
    <mergeCell ref="B140:L141"/>
    <mergeCell ref="M140:W141"/>
    <mergeCell ref="B142:D142"/>
    <mergeCell ref="M142:O142"/>
    <mergeCell ref="A128:A130"/>
    <mergeCell ref="B128:L129"/>
    <mergeCell ref="A147:W147"/>
    <mergeCell ref="A148:W148"/>
    <mergeCell ref="B149:L149"/>
    <mergeCell ref="M149:W149"/>
    <mergeCell ref="A150:A152"/>
    <mergeCell ref="B150:L151"/>
    <mergeCell ref="M150:W151"/>
    <mergeCell ref="B152:D152"/>
    <mergeCell ref="M152:O152"/>
    <mergeCell ref="A153:A155"/>
    <mergeCell ref="B153:L154"/>
    <mergeCell ref="M153:W154"/>
    <mergeCell ref="B155:D155"/>
    <mergeCell ref="M155:O155"/>
    <mergeCell ref="A156:A158"/>
    <mergeCell ref="B156:L157"/>
    <mergeCell ref="M156:W157"/>
    <mergeCell ref="B158:D158"/>
    <mergeCell ref="M158:O158"/>
    <mergeCell ref="A159:A161"/>
    <mergeCell ref="B159:L160"/>
    <mergeCell ref="M159:W160"/>
    <mergeCell ref="B161:D161"/>
    <mergeCell ref="M161:O161"/>
    <mergeCell ref="A162:A164"/>
    <mergeCell ref="B162:L163"/>
    <mergeCell ref="M162:W163"/>
    <mergeCell ref="B164:D164"/>
    <mergeCell ref="M164:O164"/>
    <mergeCell ref="A165:A167"/>
    <mergeCell ref="B165:L166"/>
    <mergeCell ref="M165:W166"/>
    <mergeCell ref="B167:D167"/>
    <mergeCell ref="M167:O167"/>
    <mergeCell ref="A168:A170"/>
    <mergeCell ref="B168:L169"/>
    <mergeCell ref="M168:W169"/>
    <mergeCell ref="B170:D170"/>
    <mergeCell ref="M170:O170"/>
    <mergeCell ref="A184:A186"/>
    <mergeCell ref="B184:L185"/>
    <mergeCell ref="M184:W185"/>
    <mergeCell ref="B186:D186"/>
    <mergeCell ref="M186:O186"/>
    <mergeCell ref="A171:A173"/>
    <mergeCell ref="B171:L172"/>
    <mergeCell ref="M171:W172"/>
    <mergeCell ref="B173:D173"/>
    <mergeCell ref="M173:O173"/>
    <mergeCell ref="A175:W175"/>
    <mergeCell ref="A176:W176"/>
    <mergeCell ref="B177:L177"/>
    <mergeCell ref="M177:W177"/>
    <mergeCell ref="A178:A180"/>
    <mergeCell ref="B178:L179"/>
    <mergeCell ref="M178:W179"/>
    <mergeCell ref="B180:D180"/>
    <mergeCell ref="M180:O180"/>
    <mergeCell ref="A181:A183"/>
    <mergeCell ref="B181:L182"/>
    <mergeCell ref="M181:W182"/>
    <mergeCell ref="B183:D183"/>
    <mergeCell ref="M183:O183"/>
    <mergeCell ref="A187:A189"/>
    <mergeCell ref="B187:L188"/>
    <mergeCell ref="M187:W188"/>
    <mergeCell ref="B189:D189"/>
    <mergeCell ref="M189:O189"/>
    <mergeCell ref="A190:A192"/>
    <mergeCell ref="B190:L191"/>
    <mergeCell ref="M190:W191"/>
    <mergeCell ref="B192:D192"/>
    <mergeCell ref="M192:O192"/>
    <mergeCell ref="A193:A195"/>
    <mergeCell ref="B193:L194"/>
    <mergeCell ref="M193:W194"/>
    <mergeCell ref="B195:D195"/>
    <mergeCell ref="M195:O195"/>
    <mergeCell ref="A196:A198"/>
    <mergeCell ref="B196:L197"/>
    <mergeCell ref="M196:W197"/>
    <mergeCell ref="B198:D198"/>
    <mergeCell ref="M198:O198"/>
    <mergeCell ref="A199:A201"/>
    <mergeCell ref="B199:L200"/>
    <mergeCell ref="M199:W200"/>
    <mergeCell ref="B201:D201"/>
    <mergeCell ref="M201:O201"/>
    <mergeCell ref="A203:W203"/>
    <mergeCell ref="A204:W204"/>
    <mergeCell ref="B205:L205"/>
    <mergeCell ref="M205:W205"/>
    <mergeCell ref="A212:A214"/>
    <mergeCell ref="B212:L213"/>
    <mergeCell ref="M212:W213"/>
    <mergeCell ref="B214:D214"/>
    <mergeCell ref="A206:A208"/>
    <mergeCell ref="B206:L207"/>
    <mergeCell ref="M206:W207"/>
    <mergeCell ref="B208:D208"/>
    <mergeCell ref="M208:O208"/>
    <mergeCell ref="A209:A211"/>
    <mergeCell ref="B209:L210"/>
    <mergeCell ref="M209:W210"/>
    <mergeCell ref="B211:D211"/>
    <mergeCell ref="M211:O211"/>
    <mergeCell ref="B215:L216"/>
    <mergeCell ref="M215:W216"/>
    <mergeCell ref="B217:D217"/>
    <mergeCell ref="M217:O217"/>
    <mergeCell ref="A218:A220"/>
    <mergeCell ref="B218:L219"/>
    <mergeCell ref="M218:W219"/>
    <mergeCell ref="B220:D220"/>
    <mergeCell ref="M220:O220"/>
    <mergeCell ref="H19:I19"/>
    <mergeCell ref="J19:K19"/>
    <mergeCell ref="L19:M19"/>
    <mergeCell ref="H20:I20"/>
    <mergeCell ref="J20:K20"/>
    <mergeCell ref="L20:M20"/>
    <mergeCell ref="L16:V16"/>
    <mergeCell ref="A227:A229"/>
    <mergeCell ref="B227:L228"/>
    <mergeCell ref="M227:W228"/>
    <mergeCell ref="B229:D229"/>
    <mergeCell ref="M229:O229"/>
    <mergeCell ref="A221:A223"/>
    <mergeCell ref="B221:L222"/>
    <mergeCell ref="M221:W222"/>
    <mergeCell ref="B223:D223"/>
    <mergeCell ref="M223:O223"/>
    <mergeCell ref="A224:A226"/>
    <mergeCell ref="B224:L225"/>
    <mergeCell ref="M224:W225"/>
    <mergeCell ref="B226:D226"/>
    <mergeCell ref="M226:O226"/>
    <mergeCell ref="M214:O214"/>
    <mergeCell ref="A215:A217"/>
  </mergeCells>
  <phoneticPr fontId="0" type="noConversion"/>
  <hyperlinks>
    <hyperlink ref="I17" r:id="rId1"/>
    <hyperlink ref="K9:V9" r:id="rId2" display="http://www.upt.ro/administrare/dgac1/file/2013-2014/legislatie/HG_581-2013_domenii_master_extras_UPT.pdf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62" orientation="portrait" r:id="rId3"/>
  <headerFooter alignWithMargins="0">
    <oddHeader xml:space="preserve">&amp;R
</oddHeader>
  </headerFooter>
  <rowBreaks count="1" manualBreakCount="1">
    <brk id="151" max="2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Anii I-II</vt:lpstr>
      <vt:lpstr>Sheet1</vt:lpstr>
      <vt:lpstr>'Anii I-II'!Print_Area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Secretar Sef</cp:lastModifiedBy>
  <cp:lastPrinted>2015-07-07T09:16:46Z</cp:lastPrinted>
  <dcterms:created xsi:type="dcterms:W3CDTF">2005-09-25T13:40:53Z</dcterms:created>
  <dcterms:modified xsi:type="dcterms:W3CDTF">2015-12-16T12:51:56Z</dcterms:modified>
</cp:coreProperties>
</file>