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0" yWindow="0" windowWidth="19200" windowHeight="12180" activeTab="0"/>
  </bookViews>
  <sheets>
    <sheet name="Anii I-II" sheetId="1" r:id="rId1"/>
  </sheets>
  <definedNames>
    <definedName name="_xlnm.Print_Area" localSheetId="0">'Anii I-II'!$A$1:$W$151</definedName>
  </definedNames>
  <calcPr calcId="162912"/>
</workbook>
</file>

<file path=xl/sharedStrings.xml><?xml version="1.0" encoding="utf-8"?>
<sst xmlns="http://schemas.openxmlformats.org/spreadsheetml/2006/main" count="252" uniqueCount="114">
  <si>
    <t>Politehnica University of Timisoara</t>
  </si>
  <si>
    <t>Faculty of Mechanical Engineering</t>
  </si>
  <si>
    <t xml:space="preserve">Domain license (DL): </t>
  </si>
  <si>
    <t>Transportation Engineering</t>
  </si>
  <si>
    <r>
      <t xml:space="preserve">                                                 PhD degree program. Master: </t>
    </r>
    <r>
      <rPr>
        <b/>
        <sz val="12"/>
        <color indexed="18"/>
        <rFont val="Arial"/>
        <family val="2"/>
      </rPr>
      <t>Advanced Techniques in road transportation</t>
    </r>
  </si>
  <si>
    <r>
      <t xml:space="preserve">Form of study: </t>
    </r>
    <r>
      <rPr>
        <b/>
        <sz val="12"/>
        <color indexed="18"/>
        <rFont val="Arial"/>
        <family val="2"/>
      </rPr>
      <t>full time</t>
    </r>
  </si>
  <si>
    <t>(A.T.R.T.)</t>
  </si>
  <si>
    <t>Discipline comune</t>
  </si>
  <si>
    <r>
      <t xml:space="preserve">Length of studies: </t>
    </r>
    <r>
      <rPr>
        <b/>
        <sz val="12"/>
        <color indexed="18"/>
        <rFont val="Arial"/>
        <family val="2"/>
      </rPr>
      <t>2 years</t>
    </r>
  </si>
  <si>
    <t>* MRS+ATRT</t>
  </si>
  <si>
    <t>** MRS+ATRT+APSE</t>
  </si>
  <si>
    <r>
      <t xml:space="preserve">Fundamental domain </t>
    </r>
    <r>
      <rPr>
        <b/>
        <sz val="12"/>
        <color indexed="18"/>
        <rFont val="Arial"/>
        <family val="2"/>
      </rPr>
      <t>(FD):</t>
    </r>
    <r>
      <rPr>
        <sz val="12"/>
        <color indexed="18"/>
        <rFont val="Arial"/>
        <family val="2"/>
      </rPr>
      <t xml:space="preserve"> </t>
    </r>
  </si>
  <si>
    <t>Engineering Sciences</t>
  </si>
  <si>
    <t>*** ATRT+APSE</t>
  </si>
  <si>
    <r>
      <t xml:space="preserve">Branch of science </t>
    </r>
    <r>
      <rPr>
        <b/>
        <sz val="12"/>
        <color indexed="18"/>
        <rFont val="Arial"/>
        <family val="2"/>
      </rPr>
      <t>(BS):</t>
    </r>
    <r>
      <rPr>
        <sz val="12"/>
        <color indexed="18"/>
        <rFont val="Arial"/>
        <family val="2"/>
      </rPr>
      <t xml:space="preserve"> </t>
    </r>
  </si>
  <si>
    <r>
      <t xml:space="preserve">Master's Degree domain </t>
    </r>
    <r>
      <rPr>
        <b/>
        <sz val="12"/>
        <color indexed="18"/>
        <rFont val="Arial"/>
        <family val="2"/>
      </rPr>
      <t>(MDD)</t>
    </r>
    <r>
      <rPr>
        <sz val="12"/>
        <color indexed="18"/>
        <rFont val="Arial"/>
        <family val="2"/>
      </rPr>
      <t xml:space="preserve">: </t>
    </r>
  </si>
  <si>
    <t>Cod FD.Cod BS.Cod MDD</t>
  </si>
  <si>
    <t>cycle</t>
  </si>
  <si>
    <t>c1c2c3</t>
  </si>
  <si>
    <t>a1a2</t>
  </si>
  <si>
    <t>M</t>
  </si>
  <si>
    <t>410</t>
  </si>
  <si>
    <t>University Curricula</t>
  </si>
  <si>
    <t>Academic year 2015 - 2016</t>
  </si>
  <si>
    <t>YEAR I</t>
  </si>
  <si>
    <t>SEMESTER 1</t>
  </si>
  <si>
    <t>SEMESTER 2</t>
  </si>
  <si>
    <t>1</t>
  </si>
  <si>
    <t xml:space="preserve"> Advanced design of the road transportation systems I</t>
  </si>
  <si>
    <t xml:space="preserve"> Advanced design of the road transportation systems II</t>
  </si>
  <si>
    <t>E</t>
  </si>
  <si>
    <t>SD</t>
  </si>
  <si>
    <t>2</t>
  </si>
  <si>
    <t>Intelligent Transportation Systems</t>
  </si>
  <si>
    <t>Interoperability of networks modern rail *</t>
  </si>
  <si>
    <t>DD</t>
  </si>
  <si>
    <t>3</t>
  </si>
  <si>
    <t>Road transportation and environmental protection  *</t>
  </si>
  <si>
    <t>Local, metropropolitan and regional public transport  **</t>
  </si>
  <si>
    <t>4</t>
  </si>
  <si>
    <t>Optional Discipline 1 *</t>
  </si>
  <si>
    <t>Optional Discipline 2 *</t>
  </si>
  <si>
    <t>D</t>
  </si>
  <si>
    <t>AKD</t>
  </si>
  <si>
    <t>5</t>
  </si>
  <si>
    <t>total/ sem.</t>
  </si>
  <si>
    <t xml:space="preserve">hours: </t>
  </si>
  <si>
    <t>VIT:</t>
  </si>
  <si>
    <t xml:space="preserve">credits: </t>
  </si>
  <si>
    <t>evaluations:</t>
  </si>
  <si>
    <t>3E+1D</t>
  </si>
  <si>
    <t>total/ week</t>
  </si>
  <si>
    <t>from which:</t>
  </si>
  <si>
    <t>(c, s, l, p)</t>
  </si>
  <si>
    <t>Academic year 2016 - 2017</t>
  </si>
  <si>
    <t>YEAR II</t>
  </si>
  <si>
    <t>SEMESTER 3</t>
  </si>
  <si>
    <t>SEMESTER 4</t>
  </si>
  <si>
    <t xml:space="preserve">Advanced systems for road traffic control and management </t>
  </si>
  <si>
    <t xml:space="preserve"> Scientific research                                                                                         7 weeks x 14 hours/week</t>
  </si>
  <si>
    <t>DS</t>
  </si>
  <si>
    <t>Elaboration work dissertation                                                                                          7 weeks x 14 hours/week</t>
  </si>
  <si>
    <t>Road accident investigation and reconstruction  ***</t>
  </si>
  <si>
    <t>Optional Discipline 3</t>
  </si>
  <si>
    <t>1E+1D</t>
  </si>
  <si>
    <t>RECTOR,</t>
  </si>
  <si>
    <t>DEAN,</t>
  </si>
  <si>
    <t>Prof.univ.dr.ing.Viorel-Aurel ŞERBAN</t>
  </si>
  <si>
    <t>Prof.univ.dr.ing.Inocenţiu MANIU</t>
  </si>
  <si>
    <t>OPTIONALS DISCIPLINES</t>
  </si>
  <si>
    <t>01</t>
  </si>
  <si>
    <r>
      <t xml:space="preserve">Optional Discipline 1 (*)                                                                                                           </t>
    </r>
    <r>
      <rPr>
        <b/>
        <sz val="12"/>
        <color indexed="18"/>
        <rFont val="Arial"/>
        <family val="2"/>
      </rPr>
      <t>Linear programing and graphs</t>
    </r>
  </si>
  <si>
    <r>
      <t xml:space="preserve">Optional Discipline 2 (*)                                                                                                          </t>
    </r>
    <r>
      <rPr>
        <b/>
        <sz val="12"/>
        <color indexed="18"/>
        <rFont val="Arial"/>
        <family val="2"/>
      </rPr>
      <t xml:space="preserve">   Traffic safety</t>
    </r>
  </si>
  <si>
    <t>02</t>
  </si>
  <si>
    <t>Optional Discipline 1                                                                                                                  Finite element theory applied in transportation engineering</t>
  </si>
  <si>
    <t xml:space="preserve">Optional Discipline2                                                                                                                          Road Safety Management </t>
  </si>
  <si>
    <t>03</t>
  </si>
  <si>
    <r>
      <t xml:space="preserve">Optional Discipline 3 (*)                                                                                                                    </t>
    </r>
    <r>
      <rPr>
        <b/>
        <sz val="12"/>
        <color indexed="18"/>
        <rFont val="Arial"/>
        <family val="2"/>
      </rPr>
      <t xml:space="preserve">Road transport logistics  </t>
    </r>
  </si>
  <si>
    <t>Optional Discipline 3                                                                                                                                   Urban logistics</t>
  </si>
  <si>
    <t>FACULTATIVE DISCIPLINES</t>
  </si>
  <si>
    <t>GIS and data management</t>
  </si>
  <si>
    <t>Transportation policies and project management</t>
  </si>
  <si>
    <t>f</t>
  </si>
  <si>
    <t>Presentation techniques</t>
  </si>
  <si>
    <t>Legend</t>
  </si>
  <si>
    <t>Name discipline</t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</si>
  <si>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=Hours laboratory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</si>
  <si>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=Hours project</t>
    </r>
  </si>
  <si>
    <t>Code</t>
  </si>
  <si>
    <t>ntc</t>
  </si>
  <si>
    <t>EF</t>
  </si>
  <si>
    <t>c</t>
  </si>
  <si>
    <t>s</t>
  </si>
  <si>
    <t>l</t>
  </si>
  <si>
    <t>p</t>
  </si>
  <si>
    <t>FC</t>
  </si>
  <si>
    <t>VIT</t>
  </si>
  <si>
    <r>
      <rPr>
        <b/>
        <sz val="11"/>
        <color indexed="62"/>
        <rFont val="Arial"/>
        <family val="2"/>
      </rPr>
      <t>FC=</t>
    </r>
    <r>
      <rPr>
        <sz val="11"/>
        <color indexed="62"/>
        <rFont val="Arial"/>
        <family val="2"/>
      </rPr>
      <t>Formative category it belongs discipline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</si>
  <si>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</si>
  <si>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Code</t>
    </r>
    <r>
      <rPr>
        <sz val="11"/>
        <color indexed="62"/>
        <rFont val="Arial"/>
        <family val="2"/>
      </rPr>
      <t xml:space="preserve"> = discipline code</t>
    </r>
  </si>
  <si>
    <r>
      <rPr>
        <b/>
        <sz val="11"/>
        <color indexed="62"/>
        <rFont val="Arial"/>
        <family val="2"/>
      </rPr>
      <t>DD</t>
    </r>
    <r>
      <rPr>
        <sz val="11"/>
        <color indexed="62"/>
        <rFont val="Arial"/>
        <family val="2"/>
      </rPr>
      <t xml:space="preserve"> - deepening discipline</t>
    </r>
  </si>
  <si>
    <r>
      <rPr>
        <b/>
        <sz val="11"/>
        <color indexed="62"/>
        <rFont val="Arial"/>
        <family val="2"/>
      </rPr>
      <t xml:space="preserve">ntc </t>
    </r>
    <r>
      <rPr>
        <sz val="11"/>
        <color indexed="62"/>
        <rFont val="Arial"/>
        <family val="2"/>
      </rPr>
      <t>= Number of transferable credits</t>
    </r>
  </si>
  <si>
    <r>
      <rPr>
        <b/>
        <sz val="11"/>
        <color indexed="62"/>
        <rFont val="Arial"/>
        <family val="2"/>
      </rPr>
      <t>AKD</t>
    </r>
    <r>
      <rPr>
        <sz val="11"/>
        <color indexed="62"/>
        <rFont val="Arial"/>
        <family val="2"/>
      </rPr>
      <t xml:space="preserve"> - Advanced knowledge discipline</t>
    </r>
  </si>
  <si>
    <r>
      <rPr>
        <b/>
        <sz val="11"/>
        <color indexed="62"/>
        <rFont val="Arial"/>
        <family val="2"/>
      </rPr>
      <t>EF</t>
    </r>
    <r>
      <rPr>
        <sz val="11"/>
        <color indexed="62"/>
        <rFont val="Arial"/>
        <family val="2"/>
      </rPr>
      <t xml:space="preserve"> = Evaluation form</t>
    </r>
  </si>
  <si>
    <r>
      <rPr>
        <b/>
        <sz val="11"/>
        <color indexed="62"/>
        <rFont val="Arial"/>
        <family val="2"/>
      </rPr>
      <t>SD</t>
    </r>
    <r>
      <rPr>
        <sz val="11"/>
        <color indexed="62"/>
        <rFont val="Arial"/>
        <family val="2"/>
      </rPr>
      <t>-synthesis discipline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</si>
  <si>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</si>
  <si>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VIT</t>
    </r>
    <r>
      <rPr>
        <sz val="11"/>
        <color indexed="62"/>
        <rFont val="Arial"/>
        <family val="2"/>
      </rPr>
      <t xml:space="preserve"> = Volume of hours individual training for a semester for 14 weeks plus 4 weeks session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</si>
  <si>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</si>
  <si>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=distributed evaluation</t>
    </r>
  </si>
  <si>
    <t>Example</t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</si>
  <si>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=Course hours / semester</t>
    </r>
  </si>
  <si>
    <t>Internet Technologies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</si>
  <si>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=Hours seminar</t>
    </r>
  </si>
  <si>
    <t>(*) - enabled optional subjects in the academic year 2015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</si>
</sst>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1"/>
      <color indexed="56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u val="single"/>
      <sz val="10"/>
      <color theme="10"/>
      <name val="Arial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b/>
      <sz val="12"/>
      <color theme="3"/>
      <name val="Franklin Gothic Medium"/>
      <family val="2"/>
    </font>
    <font>
      <sz val="14"/>
      <color rgb="FF000080"/>
      <name val="Arial"/>
      <family val="2"/>
    </font>
    <font>
      <sz val="12"/>
      <color rgb="FF000080"/>
      <name val="Arial"/>
      <family val="2"/>
    </font>
    <font>
      <b/>
      <sz val="10"/>
      <color rgb="FF00206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9">
    <border>
      <left/>
      <right/>
      <top/>
      <bottom/>
      <diagonal/>
    </border>
    <border>
      <left style="medium">
        <color theme="3" tint="-0.24993999302387238"/>
      </left>
      <right/>
      <top style="medium">
        <color theme="3" tint="-0.24993999302387238"/>
      </top>
      <bottom/>
    </border>
    <border>
      <left/>
      <right/>
      <top style="medium">
        <color theme="3" tint="-0.24993999302387238"/>
      </top>
      <bottom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medium">
        <color theme="3" tint="-0.24993999302387238"/>
      </top>
      <bottom style="double"/>
    </border>
    <border>
      <left/>
      <right style="medium">
        <color theme="3" tint="-0.24993999302387238"/>
      </right>
      <top/>
      <bottom/>
    </border>
    <border>
      <left/>
      <right style="medium">
        <color theme="3" tint="-0.24993999302387238"/>
      </right>
      <top style="medium">
        <color theme="3" tint="-0.24993999302387238"/>
      </top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/>
      <right style="thin"/>
      <top style="thin"/>
      <bottom style="double"/>
    </border>
    <border>
      <left style="medium">
        <color theme="3" tint="-0.24993999302387238"/>
      </left>
      <right/>
      <top/>
      <bottom style="medium">
        <color theme="3" tint="-0.24993999302387238"/>
      </bottom>
    </border>
    <border>
      <left/>
      <right/>
      <top style="thin">
        <color indexed="56"/>
      </top>
      <bottom/>
    </border>
    <border>
      <left/>
      <right style="thin">
        <color indexed="56"/>
      </right>
      <top style="thin">
        <color indexed="56"/>
      </top>
      <bottom/>
    </border>
    <border>
      <left style="thin">
        <color indexed="56"/>
      </left>
      <right/>
      <top style="thin">
        <color indexed="56"/>
      </top>
      <bottom/>
    </border>
    <border>
      <left style="medium">
        <color theme="3" tint="-0.24993999302387238"/>
      </left>
      <right/>
      <top/>
      <bottom/>
    </border>
    <border>
      <left/>
      <right/>
      <top/>
      <bottom style="medium">
        <color theme="3" tint="-0.24993999302387238"/>
      </bottom>
    </border>
    <border>
      <left/>
      <right style="medium">
        <color theme="3" tint="-0.24993999302387238"/>
      </right>
      <top/>
      <bottom style="medium">
        <color theme="3" tint="-0.24993999302387238"/>
      </bottom>
    </border>
    <border>
      <left style="double"/>
      <right style="medium">
        <color theme="3" tint="-0.24993999302387238"/>
      </right>
      <top style="double"/>
      <bottom style="double"/>
    </border>
    <border>
      <left style="thin">
        <color indexed="56"/>
      </left>
      <right/>
      <top/>
      <bottom style="thin">
        <color indexed="56"/>
      </bottom>
    </border>
    <border>
      <left/>
      <right/>
      <top/>
      <bottom style="thin">
        <color indexed="56"/>
      </bottom>
    </border>
    <border>
      <left/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/>
      <bottom/>
    </border>
    <border>
      <left style="thin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/>
      <top style="thin"/>
      <bottom style="double"/>
    </border>
    <border>
      <left/>
      <right/>
      <top/>
      <bottom style="double"/>
    </border>
    <border>
      <left/>
      <right style="medium">
        <color theme="3" tint="-0.24993999302387238"/>
      </right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medium">
        <color theme="3" tint="-0.24993999302387238"/>
      </right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/>
      <top/>
      <bottom/>
    </border>
    <border>
      <left/>
      <right style="double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52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3" xfId="0" applyFont="1" applyFill="1" applyBorder="1" applyAlignment="1">
      <alignment/>
    </xf>
    <xf numFmtId="0" fontId="6" fillId="0" borderId="0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0" applyFont="1" applyFill="1" applyBorder="1"/>
    <xf numFmtId="0" fontId="6" fillId="0" borderId="2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/>
    <xf numFmtId="0" fontId="10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4" fillId="0" borderId="2" xfId="0" applyFont="1" applyFill="1" applyBorder="1"/>
    <xf numFmtId="0" fontId="4" fillId="0" borderId="9" xfId="0" applyFont="1" applyFill="1" applyBorder="1"/>
    <xf numFmtId="0" fontId="4" fillId="0" borderId="0" xfId="0" applyFont="1" applyFill="1" applyBorder="1"/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18" xfId="0" applyFont="1" applyFill="1" applyBorder="1"/>
    <xf numFmtId="0" fontId="13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/>
    </xf>
    <xf numFmtId="0" fontId="3" fillId="0" borderId="2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22" xfId="0" applyFont="1" applyFill="1" applyBorder="1" applyAlignment="1" quotePrefix="1">
      <alignment horizontal="left" vertical="center" wrapText="1"/>
    </xf>
    <xf numFmtId="0" fontId="11" fillId="0" borderId="0" xfId="0" applyFont="1" applyFill="1" applyBorder="1" applyAlignment="1" quotePrefix="1">
      <alignment vertical="center" wrapText="1"/>
    </xf>
    <xf numFmtId="0" fontId="2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/>
    <xf numFmtId="0" fontId="1" fillId="0" borderId="0" xfId="0" applyFont="1" applyFill="1" applyAlignment="1">
      <alignment/>
    </xf>
    <xf numFmtId="0" fontId="20" fillId="0" borderId="0" xfId="20" applyFill="1" applyAlignment="1">
      <alignment wrapText="1"/>
    </xf>
    <xf numFmtId="0" fontId="20" fillId="0" borderId="0" xfId="20" applyFill="1" applyBorder="1" applyAlignment="1">
      <alignment wrapText="1"/>
    </xf>
    <xf numFmtId="0" fontId="0" fillId="0" borderId="0" xfId="0" applyFill="1"/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8" fillId="0" borderId="3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quotePrefix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quotePrefix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top" wrapText="1"/>
    </xf>
    <xf numFmtId="49" fontId="2" fillId="0" borderId="45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13" fillId="0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49" fontId="18" fillId="0" borderId="40" xfId="0" applyNumberFormat="1" applyFont="1" applyFill="1" applyBorder="1" applyAlignment="1">
      <alignment horizontal="center" vertical="top"/>
    </xf>
    <xf numFmtId="49" fontId="18" fillId="0" borderId="41" xfId="0" applyNumberFormat="1" applyFont="1" applyFill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6" fillId="0" borderId="0" xfId="20" applyFont="1" applyFill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25" fillId="2" borderId="42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43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top" wrapText="1"/>
    </xf>
    <xf numFmtId="49" fontId="2" fillId="0" borderId="45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 wrapText="1"/>
    </xf>
    <xf numFmtId="0" fontId="25" fillId="3" borderId="42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20</xdr:col>
      <xdr:colOff>66675</xdr:colOff>
      <xdr:row>5</xdr:row>
      <xdr:rowOff>0</xdr:rowOff>
    </xdr:to>
    <xdr:pic>
      <xdr:nvPicPr>
        <xdr:cNvPr id="111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57975" y="0"/>
          <a:ext cx="28384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17"/>
  <sheetViews>
    <sheetView tabSelected="1" view="pageBreakPreview" zoomScaleSheetLayoutView="100" workbookViewId="0" topLeftCell="A10">
      <selection activeCell="R128" sqref="R128:U128"/>
    </sheetView>
  </sheetViews>
  <sheetFormatPr defaultColWidth="9.140625" defaultRowHeight="12.75"/>
  <cols>
    <col min="1" max="1" width="13.00390625" style="0" customWidth="1"/>
    <col min="2" max="3" width="5.7109375" style="0" customWidth="1"/>
    <col min="4" max="4" width="14.57421875" style="0" customWidth="1"/>
    <col min="5" max="6" width="4.7109375" style="0" customWidth="1"/>
    <col min="7" max="7" width="7.28125" style="0" customWidth="1"/>
    <col min="8" max="8" width="9.28125" style="0" customWidth="1"/>
    <col min="9" max="9" width="6.140625" style="0" customWidth="1"/>
    <col min="10" max="10" width="4.7109375" style="0" customWidth="1"/>
    <col min="11" max="11" width="6.57421875" style="0" customWidth="1"/>
    <col min="12" max="12" width="5.140625" style="0" customWidth="1"/>
    <col min="13" max="14" width="5.7109375" style="0" customWidth="1"/>
    <col min="15" max="15" width="14.28125" style="0" customWidth="1"/>
    <col min="16" max="17" width="4.7109375" style="0" customWidth="1"/>
    <col min="18" max="18" width="8.57421875" style="0" customWidth="1"/>
    <col min="19" max="19" width="5.421875" style="0" customWidth="1"/>
    <col min="20" max="21" width="4.7109375" style="0" customWidth="1"/>
    <col min="22" max="22" width="6.140625" style="0" customWidth="1"/>
    <col min="23" max="23" width="5.140625" style="0" bestFit="1" customWidth="1"/>
  </cols>
  <sheetData>
    <row r="2" spans="2:17" s="47" customFormat="1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47" customFormat="1" ht="18">
      <c r="A3" s="45" t="s">
        <v>0</v>
      </c>
      <c r="K3" s="22"/>
      <c r="L3" s="22"/>
      <c r="M3" s="22"/>
      <c r="N3" s="22"/>
      <c r="O3" s="22"/>
      <c r="P3" s="22"/>
      <c r="Q3" s="22"/>
    </row>
    <row r="4" spans="11:22" s="47" customFormat="1" ht="15" customHeight="1"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1:17" s="47" customFormat="1" ht="15.75">
      <c r="K5" s="48"/>
      <c r="L5" s="48"/>
      <c r="M5" s="48"/>
      <c r="N5" s="48"/>
      <c r="O5" s="48"/>
      <c r="P5" s="48"/>
      <c r="Q5" s="48"/>
    </row>
    <row r="6" spans="1:17" s="11" customFormat="1" ht="18">
      <c r="A6" s="118" t="s">
        <v>1</v>
      </c>
      <c r="B6" s="96"/>
      <c r="K6" s="85"/>
      <c r="L6" s="85"/>
      <c r="M6" s="85"/>
      <c r="N6" s="85"/>
      <c r="O6" s="85"/>
      <c r="P6" s="85"/>
      <c r="Q6" s="85"/>
    </row>
    <row r="7" spans="1:17" s="11" customFormat="1" ht="15.75">
      <c r="A7" s="85" t="s">
        <v>2</v>
      </c>
      <c r="B7" s="23"/>
      <c r="C7" s="23"/>
      <c r="D7" s="119" t="s">
        <v>3</v>
      </c>
      <c r="E7" s="23"/>
      <c r="F7" s="23"/>
      <c r="G7" s="23"/>
      <c r="H7" s="23"/>
      <c r="I7" s="23"/>
      <c r="J7" s="23"/>
      <c r="K7" s="85"/>
      <c r="L7" s="85"/>
      <c r="M7" s="85"/>
      <c r="N7" s="85"/>
      <c r="O7" s="85"/>
      <c r="P7" s="85"/>
      <c r="Q7" s="85"/>
    </row>
    <row r="8" spans="1:18" s="11" customFormat="1" ht="15.75" customHeight="1">
      <c r="A8" s="202" t="s">
        <v>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</row>
    <row r="9" spans="1:24" s="18" customFormat="1" ht="16.5" customHeight="1">
      <c r="A9" s="249" t="s">
        <v>5</v>
      </c>
      <c r="B9" s="249"/>
      <c r="C9" s="249"/>
      <c r="D9" s="249"/>
      <c r="E9" s="249"/>
      <c r="F9" s="249"/>
      <c r="G9" s="249"/>
      <c r="H9" s="249"/>
      <c r="I9" s="249"/>
      <c r="J9" s="249"/>
      <c r="K9" s="86"/>
      <c r="L9" s="205" t="s">
        <v>6</v>
      </c>
      <c r="M9" s="205"/>
      <c r="N9" s="86"/>
      <c r="O9" s="86"/>
      <c r="P9" s="86"/>
      <c r="Q9" s="86"/>
      <c r="R9" s="203" t="s">
        <v>7</v>
      </c>
      <c r="S9" s="203"/>
      <c r="T9" s="203"/>
      <c r="U9" s="203"/>
      <c r="V9" s="203"/>
      <c r="W9" s="23"/>
      <c r="X9" s="23"/>
    </row>
    <row r="10" spans="1:25" s="18" customFormat="1" ht="15.75" customHeight="1">
      <c r="A10" s="250" t="s">
        <v>8</v>
      </c>
      <c r="B10" s="250"/>
      <c r="C10" s="250"/>
      <c r="D10" s="250"/>
      <c r="E10" s="250"/>
      <c r="F10" s="250"/>
      <c r="G10" s="250"/>
      <c r="H10" s="250"/>
      <c r="I10" s="250"/>
      <c r="J10" s="49"/>
      <c r="K10" s="23"/>
      <c r="L10" s="23"/>
      <c r="M10" s="23"/>
      <c r="N10" s="23"/>
      <c r="O10" s="23"/>
      <c r="P10" s="23"/>
      <c r="Q10" s="23"/>
      <c r="R10" s="203" t="s">
        <v>9</v>
      </c>
      <c r="S10" s="203"/>
      <c r="T10" s="203"/>
      <c r="U10" s="203"/>
      <c r="V10" s="203"/>
      <c r="W10" s="23"/>
      <c r="X10" s="23"/>
      <c r="Y10" s="20"/>
    </row>
    <row r="11" spans="1:25" s="18" customFormat="1" ht="15.75">
      <c r="A11" s="51"/>
      <c r="B11" s="131"/>
      <c r="C11" s="131"/>
      <c r="D11" s="131"/>
      <c r="E11" s="131"/>
      <c r="F11" s="131"/>
      <c r="G11" s="131"/>
      <c r="H11" s="131"/>
      <c r="I11" s="131"/>
      <c r="J11" s="49"/>
      <c r="K11" s="23"/>
      <c r="L11" s="23"/>
      <c r="M11" s="23"/>
      <c r="N11" s="23"/>
      <c r="O11" s="23"/>
      <c r="P11" s="23"/>
      <c r="Q11" s="23"/>
      <c r="R11" s="204" t="s">
        <v>10</v>
      </c>
      <c r="S11" s="204"/>
      <c r="T11" s="204"/>
      <c r="U11" s="204"/>
      <c r="V11" s="204"/>
      <c r="W11" s="23"/>
      <c r="X11" s="23"/>
      <c r="Y11" s="20"/>
    </row>
    <row r="12" spans="1:25" s="5" customFormat="1" ht="18">
      <c r="A12" s="23" t="s">
        <v>11</v>
      </c>
      <c r="B12" s="23"/>
      <c r="C12" s="23"/>
      <c r="D12" s="23"/>
      <c r="E12" s="120" t="s">
        <v>12</v>
      </c>
      <c r="F12" s="23"/>
      <c r="G12" s="23"/>
      <c r="I12" s="23"/>
      <c r="J12" s="23"/>
      <c r="K12" s="23"/>
      <c r="L12" s="23"/>
      <c r="M12" s="23"/>
      <c r="N12" s="23"/>
      <c r="O12" s="23"/>
      <c r="P12" s="23"/>
      <c r="Q12" s="23"/>
      <c r="R12" s="161" t="s">
        <v>13</v>
      </c>
      <c r="S12" s="162"/>
      <c r="T12" s="162"/>
      <c r="U12" s="162"/>
      <c r="V12" s="162"/>
      <c r="W12" s="23"/>
      <c r="X12" s="23"/>
      <c r="Y12" s="20"/>
    </row>
    <row r="13" spans="1:25" s="5" customFormat="1" ht="15.75">
      <c r="A13" s="23" t="s">
        <v>14</v>
      </c>
      <c r="B13" s="23"/>
      <c r="C13" s="23"/>
      <c r="E13" s="85" t="s">
        <v>3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0"/>
    </row>
    <row r="14" spans="1:9" s="88" customFormat="1" ht="15.75">
      <c r="A14" s="23" t="s">
        <v>15</v>
      </c>
      <c r="B14" s="23"/>
      <c r="C14" s="23"/>
      <c r="D14" s="23"/>
      <c r="E14" s="23"/>
      <c r="F14" s="23"/>
      <c r="G14" s="23"/>
      <c r="H14" s="85" t="s">
        <v>3</v>
      </c>
      <c r="I14" s="23"/>
    </row>
    <row r="15" spans="1:10" ht="1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23" ht="15.75" customHeight="1">
      <c r="A16" s="54" t="s">
        <v>16</v>
      </c>
      <c r="B16" s="52"/>
      <c r="C16" s="52"/>
      <c r="D16" s="52"/>
      <c r="E16" s="53"/>
      <c r="F16" s="92"/>
      <c r="G16" s="95" t="s">
        <v>17</v>
      </c>
      <c r="H16" s="95" t="s">
        <v>18</v>
      </c>
      <c r="I16" s="95" t="s">
        <v>19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10" ht="15.75">
      <c r="A17" s="89"/>
      <c r="B17" s="90"/>
      <c r="C17" s="90"/>
      <c r="D17" s="90"/>
      <c r="E17" s="91"/>
      <c r="F17" s="92"/>
      <c r="G17" s="93" t="s">
        <v>20</v>
      </c>
      <c r="H17" s="94" t="s">
        <v>21</v>
      </c>
      <c r="I17" s="93">
        <v>15</v>
      </c>
      <c r="J17" s="23"/>
    </row>
    <row r="19" spans="1:23" s="4" customFormat="1" ht="18">
      <c r="A19" s="163" t="s">
        <v>22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</row>
    <row r="20" spans="1:23" s="4" customFormat="1" ht="18">
      <c r="A20" s="163" t="s">
        <v>23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</row>
    <row r="21" spans="1:23" s="5" customFormat="1" ht="18.75" thickBot="1">
      <c r="A21" s="206" t="s">
        <v>24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</row>
    <row r="22" spans="1:23" s="5" customFormat="1" ht="27.75" customHeight="1" thickBot="1" thickTop="1">
      <c r="A22" s="6"/>
      <c r="B22" s="170" t="s">
        <v>25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2"/>
      <c r="M22" s="171" t="s">
        <v>26</v>
      </c>
      <c r="N22" s="171"/>
      <c r="O22" s="171"/>
      <c r="P22" s="171"/>
      <c r="Q22" s="171"/>
      <c r="R22" s="171"/>
      <c r="S22" s="171"/>
      <c r="T22" s="171"/>
      <c r="U22" s="171"/>
      <c r="V22" s="171"/>
      <c r="W22" s="172"/>
    </row>
    <row r="23" spans="1:23" s="5" customFormat="1" ht="13.5" customHeight="1" thickTop="1">
      <c r="A23" s="200" t="s">
        <v>27</v>
      </c>
      <c r="B23" s="236" t="s">
        <v>28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8"/>
      <c r="M23" s="142" t="s">
        <v>29</v>
      </c>
      <c r="N23" s="142"/>
      <c r="O23" s="142"/>
      <c r="P23" s="142"/>
      <c r="Q23" s="142"/>
      <c r="R23" s="142"/>
      <c r="S23" s="142"/>
      <c r="T23" s="142"/>
      <c r="U23" s="142"/>
      <c r="V23" s="142"/>
      <c r="W23" s="143"/>
    </row>
    <row r="24" spans="1:23" s="5" customFormat="1" ht="12.75" customHeight="1">
      <c r="A24" s="200"/>
      <c r="B24" s="144"/>
      <c r="C24" s="145"/>
      <c r="D24" s="145"/>
      <c r="E24" s="145"/>
      <c r="F24" s="145"/>
      <c r="G24" s="145"/>
      <c r="H24" s="145"/>
      <c r="I24" s="145"/>
      <c r="J24" s="145"/>
      <c r="K24" s="145"/>
      <c r="L24" s="146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6"/>
    </row>
    <row r="25" spans="1:23" s="5" customFormat="1" ht="16.5" customHeight="1" thickBot="1">
      <c r="A25" s="201"/>
      <c r="B25" s="187" t="str">
        <f>CONCATENATE($G$17,$H$17,".",$I$17,".","0",RIGHT($B$22,1),".",RIGHT(K25,1),$A23)</f>
        <v>M410.15.01.D1</v>
      </c>
      <c r="C25" s="188"/>
      <c r="D25" s="189"/>
      <c r="E25" s="8">
        <v>9</v>
      </c>
      <c r="F25" s="9" t="s">
        <v>30</v>
      </c>
      <c r="G25" s="9">
        <v>28</v>
      </c>
      <c r="H25" s="9">
        <v>0</v>
      </c>
      <c r="I25" s="9">
        <v>14</v>
      </c>
      <c r="J25" s="9">
        <v>14</v>
      </c>
      <c r="K25" s="132" t="s">
        <v>31</v>
      </c>
      <c r="L25" s="10">
        <v>125</v>
      </c>
      <c r="M25" s="187" t="str">
        <f>CONCATENATE($G$17,$H$17,".",$I$17,".","0",RIGHT($M$22,1),".",RIGHT(V25,1),$A23)</f>
        <v>M410.15.02.D1</v>
      </c>
      <c r="N25" s="188"/>
      <c r="O25" s="189"/>
      <c r="P25" s="8">
        <v>9</v>
      </c>
      <c r="Q25" s="9" t="s">
        <v>30</v>
      </c>
      <c r="R25" s="9">
        <v>28</v>
      </c>
      <c r="S25" s="9">
        <v>0</v>
      </c>
      <c r="T25" s="9">
        <v>14</v>
      </c>
      <c r="U25" s="9">
        <v>14</v>
      </c>
      <c r="V25" s="132" t="s">
        <v>31</v>
      </c>
      <c r="W25" s="10">
        <v>125</v>
      </c>
    </row>
    <row r="26" spans="1:23" s="5" customFormat="1" ht="13.5" customHeight="1" thickTop="1">
      <c r="A26" s="199" t="s">
        <v>32</v>
      </c>
      <c r="B26" s="141" t="s">
        <v>33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3"/>
      <c r="M26" s="226" t="s">
        <v>34</v>
      </c>
      <c r="N26" s="227"/>
      <c r="O26" s="227"/>
      <c r="P26" s="227"/>
      <c r="Q26" s="227"/>
      <c r="R26" s="227"/>
      <c r="S26" s="227"/>
      <c r="T26" s="227"/>
      <c r="U26" s="227"/>
      <c r="V26" s="227"/>
      <c r="W26" s="228"/>
    </row>
    <row r="27" spans="1:23" s="5" customFormat="1" ht="12.75" customHeight="1">
      <c r="A27" s="200"/>
      <c r="B27" s="144"/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229"/>
      <c r="N27" s="230"/>
      <c r="O27" s="230"/>
      <c r="P27" s="230"/>
      <c r="Q27" s="230"/>
      <c r="R27" s="230"/>
      <c r="S27" s="230"/>
      <c r="T27" s="230"/>
      <c r="U27" s="230"/>
      <c r="V27" s="230"/>
      <c r="W27" s="231"/>
    </row>
    <row r="28" spans="1:23" s="5" customFormat="1" ht="18.75" thickBot="1">
      <c r="A28" s="201"/>
      <c r="B28" s="187" t="str">
        <f>CONCATENATE($G$17,$H$17,".",$I$17,".","0",RIGHT($B$22,1),".",RIGHT(K28,1),$A26)</f>
        <v>M410.15.01.D2</v>
      </c>
      <c r="C28" s="188"/>
      <c r="D28" s="189"/>
      <c r="E28" s="8">
        <v>9</v>
      </c>
      <c r="F28" s="9" t="s">
        <v>30</v>
      </c>
      <c r="G28" s="9">
        <v>28</v>
      </c>
      <c r="H28" s="9">
        <v>0</v>
      </c>
      <c r="I28" s="9">
        <v>28</v>
      </c>
      <c r="J28" s="9">
        <v>0</v>
      </c>
      <c r="K28" s="132" t="s">
        <v>35</v>
      </c>
      <c r="L28" s="10">
        <v>125</v>
      </c>
      <c r="M28" s="187" t="str">
        <f>CONCATENATE($G$17,$H$17,".",$I$17,".","0",RIGHT($M$22,1),".",RIGHT(V28,1),$A26)</f>
        <v>M410.15.02.D2</v>
      </c>
      <c r="N28" s="188"/>
      <c r="O28" s="189"/>
      <c r="P28" s="8">
        <v>9</v>
      </c>
      <c r="Q28" s="9" t="s">
        <v>30</v>
      </c>
      <c r="R28" s="9">
        <v>28</v>
      </c>
      <c r="S28" s="9">
        <v>0</v>
      </c>
      <c r="T28" s="9">
        <v>0</v>
      </c>
      <c r="U28" s="9">
        <v>28</v>
      </c>
      <c r="V28" s="132" t="s">
        <v>31</v>
      </c>
      <c r="W28" s="10">
        <v>125</v>
      </c>
    </row>
    <row r="29" spans="1:23" s="5" customFormat="1" ht="13.5" customHeight="1" thickTop="1">
      <c r="A29" s="199" t="s">
        <v>36</v>
      </c>
      <c r="B29" s="243" t="s">
        <v>37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5"/>
      <c r="M29" s="239" t="s">
        <v>38</v>
      </c>
      <c r="N29" s="239"/>
      <c r="O29" s="239"/>
      <c r="P29" s="239"/>
      <c r="Q29" s="239"/>
      <c r="R29" s="239"/>
      <c r="S29" s="239"/>
      <c r="T29" s="239"/>
      <c r="U29" s="239"/>
      <c r="V29" s="239"/>
      <c r="W29" s="240"/>
    </row>
    <row r="30" spans="1:23" s="5" customFormat="1" ht="12.75" customHeight="1">
      <c r="A30" s="200"/>
      <c r="B30" s="246"/>
      <c r="C30" s="247"/>
      <c r="D30" s="247"/>
      <c r="E30" s="247"/>
      <c r="F30" s="247"/>
      <c r="G30" s="247"/>
      <c r="H30" s="247"/>
      <c r="I30" s="247"/>
      <c r="J30" s="247"/>
      <c r="K30" s="247"/>
      <c r="L30" s="248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2"/>
    </row>
    <row r="31" spans="1:23" s="5" customFormat="1" ht="18.75" thickBot="1">
      <c r="A31" s="201"/>
      <c r="B31" s="187" t="str">
        <f>CONCATENATE($G$17,$H$17,".",$I$17,".","0",RIGHT($B$22,1),".",RIGHT(K31,1),$A29)</f>
        <v>M410.15.01.D3</v>
      </c>
      <c r="C31" s="188"/>
      <c r="D31" s="189"/>
      <c r="E31" s="8">
        <v>9</v>
      </c>
      <c r="F31" s="9" t="s">
        <v>30</v>
      </c>
      <c r="G31" s="9">
        <v>28</v>
      </c>
      <c r="H31" s="9">
        <v>0</v>
      </c>
      <c r="I31" s="9">
        <v>28</v>
      </c>
      <c r="J31" s="9">
        <v>0</v>
      </c>
      <c r="K31" s="132" t="s">
        <v>35</v>
      </c>
      <c r="L31" s="10">
        <v>125</v>
      </c>
      <c r="M31" s="187" t="str">
        <f>CONCATENATE($G$17,$H$17,".",$I$17,".","0",RIGHT($M$22,1),".",RIGHT(V31,1),$A29)</f>
        <v>M410.15.02.D3</v>
      </c>
      <c r="N31" s="188"/>
      <c r="O31" s="189"/>
      <c r="P31" s="8">
        <v>9</v>
      </c>
      <c r="Q31" s="9" t="s">
        <v>30</v>
      </c>
      <c r="R31" s="9">
        <v>28</v>
      </c>
      <c r="S31" s="9">
        <v>0</v>
      </c>
      <c r="T31" s="9">
        <v>14</v>
      </c>
      <c r="U31" s="9">
        <v>14</v>
      </c>
      <c r="V31" s="132" t="s">
        <v>35</v>
      </c>
      <c r="W31" s="10">
        <v>125</v>
      </c>
    </row>
    <row r="32" spans="1:23" s="5" customFormat="1" ht="13.5" customHeight="1" thickTop="1">
      <c r="A32" s="199" t="s">
        <v>39</v>
      </c>
      <c r="B32" s="226" t="s">
        <v>40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8"/>
      <c r="M32" s="142" t="s">
        <v>41</v>
      </c>
      <c r="N32" s="142"/>
      <c r="O32" s="142"/>
      <c r="P32" s="142"/>
      <c r="Q32" s="142"/>
      <c r="R32" s="142"/>
      <c r="S32" s="142"/>
      <c r="T32" s="142"/>
      <c r="U32" s="142"/>
      <c r="V32" s="142"/>
      <c r="W32" s="143"/>
    </row>
    <row r="33" spans="1:23" s="5" customFormat="1" ht="12.75" customHeight="1">
      <c r="A33" s="200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1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6"/>
    </row>
    <row r="34" spans="1:23" s="5" customFormat="1" ht="18.75" thickBot="1">
      <c r="A34" s="201"/>
      <c r="B34" s="187" t="str">
        <f>CONCATENATE($G$17,$H$17,".",$I$17,".","0",RIGHT($B$22,1),".",RIGHT(K34,2),$A32,"-ij")</f>
        <v>M410.15.01.KD4-ij</v>
      </c>
      <c r="C34" s="188"/>
      <c r="D34" s="189"/>
      <c r="E34" s="8">
        <v>3</v>
      </c>
      <c r="F34" s="9" t="s">
        <v>42</v>
      </c>
      <c r="G34" s="9">
        <v>14</v>
      </c>
      <c r="H34" s="9">
        <v>0</v>
      </c>
      <c r="I34" s="9">
        <v>14</v>
      </c>
      <c r="J34" s="9">
        <v>0</v>
      </c>
      <c r="K34" s="132" t="s">
        <v>43</v>
      </c>
      <c r="L34" s="10">
        <v>75</v>
      </c>
      <c r="M34" s="187" t="str">
        <f>CONCATENATE($G$17,$H$17,".",$I$17,".","0",RIGHT($M$22,1),".",RIGHT(V34,2),$A$32,"-ij")</f>
        <v>M410.15.02.KD4-ij</v>
      </c>
      <c r="N34" s="188"/>
      <c r="O34" s="189"/>
      <c r="P34" s="8">
        <v>3</v>
      </c>
      <c r="Q34" s="9" t="s">
        <v>42</v>
      </c>
      <c r="R34" s="9">
        <v>14</v>
      </c>
      <c r="S34" s="9">
        <v>0</v>
      </c>
      <c r="T34" s="9">
        <v>14</v>
      </c>
      <c r="U34" s="9">
        <v>0</v>
      </c>
      <c r="V34" s="132" t="s">
        <v>43</v>
      </c>
      <c r="W34" s="10">
        <v>75</v>
      </c>
    </row>
    <row r="35" spans="1:23" s="5" customFormat="1" ht="13.5" customHeight="1" thickTop="1">
      <c r="A35" s="199" t="s">
        <v>44</v>
      </c>
      <c r="B35" s="207"/>
      <c r="C35" s="208"/>
      <c r="D35" s="208"/>
      <c r="E35" s="208"/>
      <c r="F35" s="208"/>
      <c r="G35" s="208"/>
      <c r="H35" s="208"/>
      <c r="I35" s="208"/>
      <c r="J35" s="208"/>
      <c r="K35" s="208"/>
      <c r="L35" s="209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3"/>
    </row>
    <row r="36" spans="1:23" s="5" customFormat="1" ht="12.75" customHeight="1">
      <c r="A36" s="200"/>
      <c r="B36" s="210"/>
      <c r="C36" s="211"/>
      <c r="D36" s="211"/>
      <c r="E36" s="211"/>
      <c r="F36" s="211"/>
      <c r="G36" s="211"/>
      <c r="H36" s="211"/>
      <c r="I36" s="211"/>
      <c r="J36" s="211"/>
      <c r="K36" s="211"/>
      <c r="L36" s="219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6"/>
    </row>
    <row r="37" spans="1:23" s="5" customFormat="1" ht="15.75" thickBot="1">
      <c r="A37" s="201"/>
      <c r="B37" s="148"/>
      <c r="C37" s="149"/>
      <c r="D37" s="150"/>
      <c r="E37" s="8"/>
      <c r="F37" s="9"/>
      <c r="G37" s="9"/>
      <c r="H37" s="9"/>
      <c r="I37" s="9"/>
      <c r="J37" s="9"/>
      <c r="K37" s="132"/>
      <c r="L37" s="10"/>
      <c r="M37" s="148"/>
      <c r="N37" s="149"/>
      <c r="O37" s="150"/>
      <c r="P37" s="8"/>
      <c r="Q37" s="9"/>
      <c r="R37" s="9"/>
      <c r="S37" s="9"/>
      <c r="T37" s="9"/>
      <c r="U37" s="9"/>
      <c r="V37" s="132"/>
      <c r="W37" s="10"/>
    </row>
    <row r="38" spans="1:23" s="5" customFormat="1" ht="18" customHeight="1" thickTop="1">
      <c r="A38" s="232" t="s">
        <v>45</v>
      </c>
      <c r="B38" s="155" t="s">
        <v>46</v>
      </c>
      <c r="C38" s="156"/>
      <c r="D38" s="32"/>
      <c r="E38" s="213">
        <f>SUM(G25:J25,G28:J28,G31:J31,G34:J34,G37:J37)</f>
        <v>196</v>
      </c>
      <c r="F38" s="214"/>
      <c r="G38" s="191" t="s">
        <v>47</v>
      </c>
      <c r="H38" s="192"/>
      <c r="I38" s="192"/>
      <c r="J38" s="193"/>
      <c r="K38" s="218">
        <f>SUM(L25,L28,L31,L34,L37)</f>
        <v>450</v>
      </c>
      <c r="L38" s="214"/>
      <c r="M38" s="155" t="s">
        <v>46</v>
      </c>
      <c r="N38" s="156"/>
      <c r="O38" s="32"/>
      <c r="P38" s="213">
        <f>SUM(R25:U25,R28:U28,R31:U31,R34:U34,R37:U37)</f>
        <v>196</v>
      </c>
      <c r="Q38" s="214"/>
      <c r="R38" s="191" t="s">
        <v>47</v>
      </c>
      <c r="S38" s="192"/>
      <c r="T38" s="192"/>
      <c r="U38" s="193"/>
      <c r="V38" s="218">
        <f>SUM(W25,W28,W31,W34,W37)</f>
        <v>450</v>
      </c>
      <c r="W38" s="214"/>
    </row>
    <row r="39" spans="1:23" s="5" customFormat="1" ht="14.25" customHeight="1" thickBot="1">
      <c r="A39" s="233"/>
      <c r="B39" s="159" t="s">
        <v>48</v>
      </c>
      <c r="C39" s="160"/>
      <c r="D39" s="35"/>
      <c r="E39" s="215">
        <f>SUM(E25,E28,E31,E34,E37)</f>
        <v>30</v>
      </c>
      <c r="F39" s="216"/>
      <c r="G39" s="159" t="s">
        <v>49</v>
      </c>
      <c r="H39" s="160"/>
      <c r="I39" s="160"/>
      <c r="J39" s="169"/>
      <c r="K39" s="159" t="s">
        <v>50</v>
      </c>
      <c r="L39" s="169"/>
      <c r="M39" s="159" t="s">
        <v>48</v>
      </c>
      <c r="N39" s="160"/>
      <c r="O39" s="35"/>
      <c r="P39" s="215">
        <f>SUM(P25,P28,P31,P34,P37)</f>
        <v>30</v>
      </c>
      <c r="Q39" s="216"/>
      <c r="R39" s="159" t="s">
        <v>49</v>
      </c>
      <c r="S39" s="160"/>
      <c r="T39" s="160"/>
      <c r="U39" s="169"/>
      <c r="V39" s="159" t="s">
        <v>50</v>
      </c>
      <c r="W39" s="169"/>
    </row>
    <row r="40" spans="1:23" s="5" customFormat="1" ht="16.5" customHeight="1" thickTop="1">
      <c r="A40" s="232" t="s">
        <v>51</v>
      </c>
      <c r="B40" s="155" t="s">
        <v>46</v>
      </c>
      <c r="C40" s="156"/>
      <c r="D40" s="33"/>
      <c r="E40" s="213">
        <f>SUM(G41:J41)</f>
        <v>14</v>
      </c>
      <c r="F40" s="214"/>
      <c r="G40" s="39"/>
      <c r="H40" s="30"/>
      <c r="I40" s="30"/>
      <c r="J40" s="30"/>
      <c r="K40" s="30"/>
      <c r="L40" s="31"/>
      <c r="M40" s="155" t="s">
        <v>46</v>
      </c>
      <c r="N40" s="156"/>
      <c r="O40" s="33"/>
      <c r="P40" s="234">
        <f>SUM(R41:U41)</f>
        <v>14</v>
      </c>
      <c r="Q40" s="235"/>
      <c r="R40" s="39"/>
      <c r="S40" s="30"/>
      <c r="T40" s="30"/>
      <c r="U40" s="30"/>
      <c r="V40" s="30"/>
      <c r="W40" s="31"/>
    </row>
    <row r="41" spans="1:23" s="5" customFormat="1" ht="15.75" customHeight="1" thickBot="1">
      <c r="A41" s="233"/>
      <c r="B41" s="159" t="s">
        <v>52</v>
      </c>
      <c r="C41" s="160"/>
      <c r="D41" s="34"/>
      <c r="E41" s="34"/>
      <c r="F41" s="38"/>
      <c r="G41" s="40">
        <f>(G25+G28+G31+G34)/14</f>
        <v>7</v>
      </c>
      <c r="H41" s="41">
        <f>(H25+H28+H31+H34)/14</f>
        <v>0</v>
      </c>
      <c r="I41" s="41">
        <f>(I25+I28+I31+I34)/14</f>
        <v>6</v>
      </c>
      <c r="J41" s="41">
        <f>(J25+J28+J31+J34)/14</f>
        <v>1</v>
      </c>
      <c r="K41" s="36" t="s">
        <v>53</v>
      </c>
      <c r="L41" s="37"/>
      <c r="M41" s="159" t="s">
        <v>52</v>
      </c>
      <c r="N41" s="160"/>
      <c r="O41" s="34"/>
      <c r="P41" s="34"/>
      <c r="Q41" s="38"/>
      <c r="R41" s="40">
        <f>(R25+R28+R31+R34)/14</f>
        <v>7</v>
      </c>
      <c r="S41" s="41">
        <f>(S25+S28+S31+S34)/14</f>
        <v>0</v>
      </c>
      <c r="T41" s="41">
        <f>(T25+T28+T31+T34)/14</f>
        <v>3</v>
      </c>
      <c r="U41" s="41">
        <f>(U25+U28+U31+U34)/14</f>
        <v>4</v>
      </c>
      <c r="V41" s="36" t="s">
        <v>53</v>
      </c>
      <c r="W41" s="37"/>
    </row>
    <row r="42" spans="1:23" s="5" customFormat="1" ht="16.5" thickTop="1">
      <c r="A42" s="24"/>
      <c r="B42" s="12"/>
      <c r="C42" s="12"/>
      <c r="D42" s="12"/>
      <c r="E42" s="12"/>
      <c r="F42" s="12"/>
      <c r="G42" s="12"/>
      <c r="H42" s="12"/>
      <c r="I42" s="19"/>
      <c r="J42" s="25"/>
      <c r="K42" s="19"/>
      <c r="L42" s="19"/>
      <c r="M42" s="19"/>
      <c r="N42" s="19"/>
      <c r="O42" s="19"/>
      <c r="P42" s="19"/>
      <c r="Q42" s="7"/>
      <c r="R42" s="7"/>
      <c r="S42" s="7"/>
      <c r="T42" s="7"/>
      <c r="U42" s="7"/>
      <c r="V42" s="7"/>
      <c r="W42" s="7"/>
    </row>
    <row r="43" spans="1:23" s="5" customFormat="1" ht="15.75">
      <c r="A43" s="24"/>
      <c r="B43" s="12"/>
      <c r="C43" s="12"/>
      <c r="D43" s="12"/>
      <c r="E43" s="12"/>
      <c r="F43" s="12"/>
      <c r="G43" s="12"/>
      <c r="H43" s="12"/>
      <c r="I43" s="19"/>
      <c r="J43" s="25"/>
      <c r="K43" s="19"/>
      <c r="L43" s="19"/>
      <c r="M43" s="19"/>
      <c r="N43" s="19"/>
      <c r="O43" s="19"/>
      <c r="P43" s="19"/>
      <c r="Q43" s="7"/>
      <c r="R43" s="7"/>
      <c r="S43" s="7"/>
      <c r="T43" s="7"/>
      <c r="U43" s="7"/>
      <c r="V43" s="7"/>
      <c r="W43" s="7"/>
    </row>
    <row r="44" s="5" customFormat="1" ht="15"/>
    <row r="45" spans="1:23" s="4" customFormat="1" ht="18">
      <c r="A45" s="163" t="s">
        <v>22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</row>
    <row r="46" spans="1:23" s="4" customFormat="1" ht="18">
      <c r="A46" s="163" t="s">
        <v>54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</row>
    <row r="47" spans="1:23" s="18" customFormat="1" ht="18.75" thickBot="1">
      <c r="A47" s="206" t="s">
        <v>55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</row>
    <row r="48" spans="1:23" s="18" customFormat="1" ht="24" customHeight="1" thickBot="1" thickTop="1">
      <c r="A48" s="6"/>
      <c r="B48" s="170" t="s">
        <v>56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2"/>
      <c r="M48" s="171" t="s">
        <v>57</v>
      </c>
      <c r="N48" s="171"/>
      <c r="O48" s="171"/>
      <c r="P48" s="171"/>
      <c r="Q48" s="171"/>
      <c r="R48" s="171"/>
      <c r="S48" s="171"/>
      <c r="T48" s="171"/>
      <c r="U48" s="171"/>
      <c r="V48" s="171"/>
      <c r="W48" s="172"/>
    </row>
    <row r="49" spans="1:23" s="18" customFormat="1" ht="15.75" customHeight="1" thickTop="1">
      <c r="A49" s="200" t="s">
        <v>27</v>
      </c>
      <c r="B49" s="236" t="s">
        <v>58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8"/>
      <c r="M49" s="142" t="s">
        <v>59</v>
      </c>
      <c r="N49" s="142"/>
      <c r="O49" s="142"/>
      <c r="P49" s="142"/>
      <c r="Q49" s="142"/>
      <c r="R49" s="142"/>
      <c r="S49" s="142"/>
      <c r="T49" s="142"/>
      <c r="U49" s="142"/>
      <c r="V49" s="142"/>
      <c r="W49" s="143"/>
    </row>
    <row r="50" spans="1:23" s="18" customFormat="1" ht="12.75" customHeight="1">
      <c r="A50" s="200"/>
      <c r="B50" s="144"/>
      <c r="C50" s="145"/>
      <c r="D50" s="145"/>
      <c r="E50" s="145"/>
      <c r="F50" s="145"/>
      <c r="G50" s="145"/>
      <c r="H50" s="145"/>
      <c r="I50" s="145"/>
      <c r="J50" s="145"/>
      <c r="K50" s="145"/>
      <c r="L50" s="146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6"/>
    </row>
    <row r="51" spans="1:23" s="18" customFormat="1" ht="18.75" thickBot="1">
      <c r="A51" s="201"/>
      <c r="B51" s="187" t="str">
        <f>CONCATENATE($G$17,$H$17,".",$I$17,".","0",RIGHT($B$48,1),".",RIGHT(K51,1),$A49)</f>
        <v>M410.15.03.D1</v>
      </c>
      <c r="C51" s="188"/>
      <c r="D51" s="189"/>
      <c r="E51" s="8">
        <v>10</v>
      </c>
      <c r="F51" s="9" t="s">
        <v>30</v>
      </c>
      <c r="G51" s="9">
        <v>42</v>
      </c>
      <c r="H51" s="9">
        <v>0</v>
      </c>
      <c r="I51" s="9">
        <v>28</v>
      </c>
      <c r="J51" s="9">
        <v>0</v>
      </c>
      <c r="K51" s="132" t="s">
        <v>35</v>
      </c>
      <c r="L51" s="10">
        <v>140</v>
      </c>
      <c r="M51" s="187" t="str">
        <f>CONCATENATE($G$17,$H$17,".",$I$17,".","0",RIGHT($M$48,1),".",RIGHT(V51,1),$A49)</f>
        <v>M410.15.04.S1</v>
      </c>
      <c r="N51" s="188"/>
      <c r="O51" s="189"/>
      <c r="P51" s="8">
        <v>15</v>
      </c>
      <c r="Q51" s="9" t="s">
        <v>42</v>
      </c>
      <c r="R51" s="9">
        <v>0</v>
      </c>
      <c r="S51" s="9">
        <v>0</v>
      </c>
      <c r="T51" s="9">
        <v>0</v>
      </c>
      <c r="U51" s="9">
        <v>98</v>
      </c>
      <c r="V51" s="132" t="s">
        <v>60</v>
      </c>
      <c r="W51" s="10">
        <v>250</v>
      </c>
    </row>
    <row r="52" spans="1:23" s="18" customFormat="1" ht="15.75" customHeight="1" thickTop="1">
      <c r="A52" s="199" t="s">
        <v>32</v>
      </c>
      <c r="B52" s="236" t="s">
        <v>58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8"/>
      <c r="M52" s="142" t="s">
        <v>61</v>
      </c>
      <c r="N52" s="142"/>
      <c r="O52" s="142"/>
      <c r="P52" s="142"/>
      <c r="Q52" s="142"/>
      <c r="R52" s="142"/>
      <c r="S52" s="142"/>
      <c r="T52" s="142"/>
      <c r="U52" s="142"/>
      <c r="V52" s="142"/>
      <c r="W52" s="143"/>
    </row>
    <row r="53" spans="1:23" s="18" customFormat="1" ht="15">
      <c r="A53" s="200"/>
      <c r="B53" s="144"/>
      <c r="C53" s="145"/>
      <c r="D53" s="145"/>
      <c r="E53" s="145"/>
      <c r="F53" s="145"/>
      <c r="G53" s="145"/>
      <c r="H53" s="145"/>
      <c r="I53" s="145"/>
      <c r="J53" s="145"/>
      <c r="K53" s="145"/>
      <c r="L53" s="146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6"/>
    </row>
    <row r="54" spans="1:23" s="18" customFormat="1" ht="18.75" thickBot="1">
      <c r="A54" s="201"/>
      <c r="B54" s="187" t="str">
        <f>CONCATENATE($G$17,$H$17,".",$I$17,".","0",RIGHT($B$48,1),".",RIGHT(K54,1),$A52)</f>
        <v>M410.15.03.D2</v>
      </c>
      <c r="C54" s="188"/>
      <c r="D54" s="189"/>
      <c r="E54" s="8">
        <v>5</v>
      </c>
      <c r="F54" s="9" t="s">
        <v>42</v>
      </c>
      <c r="G54" s="9">
        <v>0</v>
      </c>
      <c r="H54" s="9">
        <v>0</v>
      </c>
      <c r="I54" s="9">
        <v>0</v>
      </c>
      <c r="J54" s="9">
        <v>14</v>
      </c>
      <c r="K54" s="132" t="s">
        <v>35</v>
      </c>
      <c r="L54" s="10">
        <v>100</v>
      </c>
      <c r="M54" s="187" t="str">
        <f>CONCATENATE($G$17,$H$17,".",$I$17,".","0",RIGHT($M$48,1),".",RIGHT(V54,1),$A52)</f>
        <v>M410.15.04.S2</v>
      </c>
      <c r="N54" s="188"/>
      <c r="O54" s="189"/>
      <c r="P54" s="8">
        <v>15</v>
      </c>
      <c r="Q54" s="9" t="s">
        <v>30</v>
      </c>
      <c r="R54" s="9">
        <v>0</v>
      </c>
      <c r="S54" s="9">
        <v>0</v>
      </c>
      <c r="T54" s="9">
        <v>0</v>
      </c>
      <c r="U54" s="9">
        <v>98</v>
      </c>
      <c r="V54" s="132" t="s">
        <v>60</v>
      </c>
      <c r="W54" s="10">
        <v>250</v>
      </c>
    </row>
    <row r="55" spans="1:23" s="18" customFormat="1" ht="15.75" customHeight="1" thickTop="1">
      <c r="A55" s="199" t="s">
        <v>36</v>
      </c>
      <c r="B55" s="220" t="s">
        <v>62</v>
      </c>
      <c r="C55" s="221"/>
      <c r="D55" s="221"/>
      <c r="E55" s="221"/>
      <c r="F55" s="221"/>
      <c r="G55" s="221"/>
      <c r="H55" s="221"/>
      <c r="I55" s="221"/>
      <c r="J55" s="221"/>
      <c r="K55" s="221"/>
      <c r="L55" s="22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3"/>
    </row>
    <row r="56" spans="1:23" s="18" customFormat="1" ht="15">
      <c r="A56" s="200"/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6"/>
    </row>
    <row r="57" spans="1:23" s="18" customFormat="1" ht="17.25" customHeight="1" thickBot="1">
      <c r="A57" s="201"/>
      <c r="B57" s="187" t="str">
        <f>CONCATENATE($G$17,$H$17,".",$I$17,".","0",RIGHT($B$48,1),".",RIGHT(K57,1),$A$55)</f>
        <v>M410.15.03.D3</v>
      </c>
      <c r="C57" s="188"/>
      <c r="D57" s="189"/>
      <c r="E57" s="8">
        <v>7</v>
      </c>
      <c r="F57" s="9" t="s">
        <v>30</v>
      </c>
      <c r="G57" s="9">
        <v>28</v>
      </c>
      <c r="H57" s="9">
        <v>0</v>
      </c>
      <c r="I57" s="9">
        <v>28</v>
      </c>
      <c r="J57" s="9">
        <v>0</v>
      </c>
      <c r="K57" s="132" t="s">
        <v>31</v>
      </c>
      <c r="L57" s="10">
        <v>125</v>
      </c>
      <c r="M57" s="148"/>
      <c r="N57" s="149"/>
      <c r="O57" s="150"/>
      <c r="P57" s="8"/>
      <c r="Q57" s="9"/>
      <c r="R57" s="9"/>
      <c r="S57" s="9"/>
      <c r="T57" s="9"/>
      <c r="U57" s="9"/>
      <c r="V57" s="132"/>
      <c r="W57" s="10"/>
    </row>
    <row r="58" spans="1:23" s="18" customFormat="1" ht="15.75" thickTop="1">
      <c r="A58" s="199" t="s">
        <v>39</v>
      </c>
      <c r="B58" s="141" t="s">
        <v>63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3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3"/>
    </row>
    <row r="59" spans="1:23" s="18" customFormat="1" ht="15">
      <c r="A59" s="200"/>
      <c r="B59" s="144"/>
      <c r="C59" s="145"/>
      <c r="D59" s="145"/>
      <c r="E59" s="145"/>
      <c r="F59" s="145"/>
      <c r="G59" s="145"/>
      <c r="H59" s="145"/>
      <c r="I59" s="145"/>
      <c r="J59" s="145"/>
      <c r="K59" s="145"/>
      <c r="L59" s="146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6"/>
    </row>
    <row r="60" spans="1:23" s="18" customFormat="1" ht="18.75" customHeight="1" thickBot="1">
      <c r="A60" s="201"/>
      <c r="B60" s="187" t="str">
        <f>CONCATENATE($G$17,$H$17,".",$I$17,".","0",RIGHT($B$48,1),".",RIGHT(K60,1),$A$58,"-ij")</f>
        <v>M410.15.03.D4-ij</v>
      </c>
      <c r="C60" s="188"/>
      <c r="D60" s="189"/>
      <c r="E60" s="8">
        <v>8</v>
      </c>
      <c r="F60" s="9" t="s">
        <v>30</v>
      </c>
      <c r="G60" s="9">
        <v>28</v>
      </c>
      <c r="H60" s="9">
        <v>0</v>
      </c>
      <c r="I60" s="9">
        <v>28</v>
      </c>
      <c r="J60" s="9">
        <v>0</v>
      </c>
      <c r="K60" s="132" t="s">
        <v>35</v>
      </c>
      <c r="L60" s="10">
        <v>125</v>
      </c>
      <c r="M60" s="148"/>
      <c r="N60" s="149"/>
      <c r="O60" s="150"/>
      <c r="P60" s="8"/>
      <c r="Q60" s="9"/>
      <c r="R60" s="9"/>
      <c r="S60" s="9"/>
      <c r="T60" s="9"/>
      <c r="U60" s="9"/>
      <c r="V60" s="132"/>
      <c r="W60" s="10"/>
    </row>
    <row r="61" spans="1:23" s="18" customFormat="1" ht="15.75" thickTop="1">
      <c r="A61" s="199" t="s">
        <v>44</v>
      </c>
      <c r="B61" s="207"/>
      <c r="C61" s="208"/>
      <c r="D61" s="208"/>
      <c r="E61" s="208"/>
      <c r="F61" s="208"/>
      <c r="G61" s="208"/>
      <c r="H61" s="208"/>
      <c r="I61" s="208"/>
      <c r="J61" s="208"/>
      <c r="K61" s="208"/>
      <c r="L61" s="209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3"/>
    </row>
    <row r="62" spans="1:23" s="18" customFormat="1" ht="15">
      <c r="A62" s="200"/>
      <c r="B62" s="210"/>
      <c r="C62" s="211"/>
      <c r="D62" s="211"/>
      <c r="E62" s="211"/>
      <c r="F62" s="211"/>
      <c r="G62" s="211"/>
      <c r="H62" s="211"/>
      <c r="I62" s="211"/>
      <c r="J62" s="211"/>
      <c r="K62" s="211"/>
      <c r="L62" s="219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6"/>
    </row>
    <row r="63" spans="1:23" s="18" customFormat="1" ht="15.75" thickBot="1">
      <c r="A63" s="201"/>
      <c r="B63" s="148"/>
      <c r="C63" s="149"/>
      <c r="D63" s="150"/>
      <c r="E63" s="8"/>
      <c r="F63" s="9"/>
      <c r="G63" s="9"/>
      <c r="H63" s="9"/>
      <c r="I63" s="9"/>
      <c r="J63" s="9"/>
      <c r="K63" s="132"/>
      <c r="L63" s="10"/>
      <c r="M63" s="148"/>
      <c r="N63" s="149"/>
      <c r="O63" s="150"/>
      <c r="P63" s="8"/>
      <c r="Q63" s="9"/>
      <c r="R63" s="9"/>
      <c r="S63" s="9"/>
      <c r="T63" s="9"/>
      <c r="U63" s="9"/>
      <c r="V63" s="132"/>
      <c r="W63" s="10"/>
    </row>
    <row r="64" spans="1:23" s="18" customFormat="1" ht="16.5" customHeight="1" thickTop="1">
      <c r="A64" s="153" t="s">
        <v>45</v>
      </c>
      <c r="B64" s="155" t="s">
        <v>46</v>
      </c>
      <c r="C64" s="156"/>
      <c r="D64" s="32"/>
      <c r="E64" s="213">
        <f>SUM(G51:J51,G54:J54,G57:J57,G60:J60,G63:J63)</f>
        <v>196</v>
      </c>
      <c r="F64" s="214"/>
      <c r="G64" s="191" t="s">
        <v>47</v>
      </c>
      <c r="H64" s="192"/>
      <c r="I64" s="192"/>
      <c r="J64" s="193"/>
      <c r="K64" s="218">
        <f>SUM(L51,L54,L57,L60,L63)</f>
        <v>490</v>
      </c>
      <c r="L64" s="214"/>
      <c r="M64" s="155" t="s">
        <v>46</v>
      </c>
      <c r="N64" s="156"/>
      <c r="O64" s="32"/>
      <c r="P64" s="213">
        <f>SUM(R51:U51,R54:U54,R57:U57,R60:U60,R63:U63)</f>
        <v>196</v>
      </c>
      <c r="Q64" s="214"/>
      <c r="R64" s="191" t="s">
        <v>47</v>
      </c>
      <c r="S64" s="192"/>
      <c r="T64" s="192"/>
      <c r="U64" s="193"/>
      <c r="V64" s="218">
        <f>SUM(W51,W54,W57,W60,W63)</f>
        <v>500</v>
      </c>
      <c r="W64" s="214"/>
    </row>
    <row r="65" spans="1:23" s="18" customFormat="1" ht="16.5" thickBot="1">
      <c r="A65" s="154"/>
      <c r="B65" s="159" t="s">
        <v>48</v>
      </c>
      <c r="C65" s="160"/>
      <c r="D65" s="35"/>
      <c r="E65" s="215">
        <f>SUM(E51,E54,E57,E60,E63)</f>
        <v>30</v>
      </c>
      <c r="F65" s="216"/>
      <c r="G65" s="159" t="s">
        <v>49</v>
      </c>
      <c r="H65" s="160"/>
      <c r="I65" s="160"/>
      <c r="J65" s="169"/>
      <c r="K65" s="159" t="s">
        <v>50</v>
      </c>
      <c r="L65" s="169"/>
      <c r="M65" s="159" t="s">
        <v>48</v>
      </c>
      <c r="N65" s="160"/>
      <c r="O65" s="35"/>
      <c r="P65" s="215">
        <f>SUM(P51,P54,P57,P60,P63)</f>
        <v>30</v>
      </c>
      <c r="Q65" s="216"/>
      <c r="R65" s="159" t="s">
        <v>49</v>
      </c>
      <c r="S65" s="160"/>
      <c r="T65" s="160"/>
      <c r="U65" s="169"/>
      <c r="V65" s="159" t="s">
        <v>64</v>
      </c>
      <c r="W65" s="169"/>
    </row>
    <row r="66" spans="1:23" s="18" customFormat="1" ht="16.5" customHeight="1" thickTop="1">
      <c r="A66" s="153" t="s">
        <v>51</v>
      </c>
      <c r="B66" s="155" t="s">
        <v>46</v>
      </c>
      <c r="C66" s="156"/>
      <c r="D66" s="33"/>
      <c r="E66" s="213">
        <f>SUM(G67:J67)</f>
        <v>14</v>
      </c>
      <c r="F66" s="214"/>
      <c r="G66" s="39"/>
      <c r="H66" s="30"/>
      <c r="I66" s="30"/>
      <c r="J66" s="30"/>
      <c r="K66" s="30"/>
      <c r="L66" s="31"/>
      <c r="M66" s="155" t="s">
        <v>46</v>
      </c>
      <c r="N66" s="156"/>
      <c r="O66" s="33"/>
      <c r="P66" s="234">
        <f>SUM(R67:U67)</f>
        <v>14</v>
      </c>
      <c r="Q66" s="235"/>
      <c r="R66" s="39"/>
      <c r="S66" s="30"/>
      <c r="T66" s="30"/>
      <c r="U66" s="30"/>
      <c r="V66" s="30"/>
      <c r="W66" s="31"/>
    </row>
    <row r="67" spans="1:23" s="18" customFormat="1" ht="15.75" thickBot="1">
      <c r="A67" s="154"/>
      <c r="B67" s="159" t="s">
        <v>52</v>
      </c>
      <c r="C67" s="160"/>
      <c r="D67" s="34"/>
      <c r="E67" s="34"/>
      <c r="F67" s="38"/>
      <c r="G67" s="40">
        <f>(G51+G54+G57+G60)/14</f>
        <v>7</v>
      </c>
      <c r="H67" s="41">
        <f>(H51+H54+H57+H60)/14</f>
        <v>0</v>
      </c>
      <c r="I67" s="41">
        <f>(I51+I54+I57+I60)/14</f>
        <v>6</v>
      </c>
      <c r="J67" s="41">
        <f>(J51+J54+J57+J60)/14</f>
        <v>1</v>
      </c>
      <c r="K67" s="36" t="s">
        <v>53</v>
      </c>
      <c r="L67" s="37"/>
      <c r="M67" s="159" t="s">
        <v>52</v>
      </c>
      <c r="N67" s="160"/>
      <c r="O67" s="34"/>
      <c r="P67" s="34"/>
      <c r="Q67" s="38"/>
      <c r="R67" s="40">
        <f>(R51+R54+R57+R60)/14</f>
        <v>0</v>
      </c>
      <c r="S67" s="41">
        <f>(S51+S54+S57+S60)/14</f>
        <v>0</v>
      </c>
      <c r="T67" s="41">
        <f>(T51+T54+T57+T60)/14</f>
        <v>0</v>
      </c>
      <c r="U67" s="41">
        <f>(U51+U54+U57+U60)/14</f>
        <v>14</v>
      </c>
      <c r="V67" s="36" t="s">
        <v>53</v>
      </c>
      <c r="W67" s="37"/>
    </row>
    <row r="68" spans="1:23" s="18" customFormat="1" ht="15.75" thickTop="1">
      <c r="A68" s="77"/>
      <c r="B68" s="78"/>
      <c r="C68" s="78"/>
      <c r="D68" s="79"/>
      <c r="E68" s="79"/>
      <c r="F68" s="80"/>
      <c r="G68" s="81"/>
      <c r="H68" s="81"/>
      <c r="I68" s="81"/>
      <c r="J68" s="81"/>
      <c r="K68" s="79"/>
      <c r="L68" s="79"/>
      <c r="M68" s="78"/>
      <c r="N68" s="78"/>
      <c r="O68" s="79"/>
      <c r="P68" s="79"/>
      <c r="Q68" s="80"/>
      <c r="R68" s="81"/>
      <c r="S68" s="81"/>
      <c r="T68" s="81"/>
      <c r="U68" s="81"/>
      <c r="V68" s="79"/>
      <c r="W68" s="79"/>
    </row>
    <row r="69" spans="1:23" s="18" customFormat="1" ht="15">
      <c r="A69" s="77"/>
      <c r="B69" s="78"/>
      <c r="C69" s="78"/>
      <c r="D69" s="79"/>
      <c r="E69" s="79"/>
      <c r="F69" s="80"/>
      <c r="G69" s="81"/>
      <c r="H69" s="81"/>
      <c r="I69" s="81"/>
      <c r="J69" s="81"/>
      <c r="K69" s="79"/>
      <c r="L69" s="79"/>
      <c r="M69" s="78"/>
      <c r="N69" s="78"/>
      <c r="O69" s="79"/>
      <c r="P69" s="79"/>
      <c r="Q69" s="80"/>
      <c r="R69" s="81"/>
      <c r="S69" s="81"/>
      <c r="T69" s="81"/>
      <c r="U69" s="81"/>
      <c r="V69" s="79"/>
      <c r="W69" s="79"/>
    </row>
    <row r="70" spans="1:23" s="18" customFormat="1" ht="16.5">
      <c r="A70" s="83" t="s">
        <v>65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164" t="s">
        <v>66</v>
      </c>
      <c r="R70" s="164"/>
      <c r="S70" s="164"/>
      <c r="T70" s="164"/>
      <c r="U70" s="164"/>
      <c r="V70" s="164"/>
      <c r="W70" s="164"/>
    </row>
    <row r="71" spans="1:23" s="18" customFormat="1" ht="16.5">
      <c r="A71" s="83" t="s">
        <v>67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165" t="s">
        <v>68</v>
      </c>
      <c r="R71" s="165"/>
      <c r="S71" s="165"/>
      <c r="T71" s="165"/>
      <c r="U71" s="165"/>
      <c r="V71" s="165"/>
      <c r="W71" s="165"/>
    </row>
    <row r="72" spans="1:23" s="18" customFormat="1" ht="15">
      <c r="A72" s="77"/>
      <c r="B72" s="78"/>
      <c r="C72" s="78"/>
      <c r="D72" s="79"/>
      <c r="E72" s="79"/>
      <c r="F72" s="80"/>
      <c r="G72" s="81"/>
      <c r="H72" s="81"/>
      <c r="I72" s="81"/>
      <c r="J72" s="81"/>
      <c r="K72" s="79"/>
      <c r="L72" s="79"/>
      <c r="M72" s="78"/>
      <c r="N72" s="78"/>
      <c r="O72" s="79"/>
      <c r="P72" s="79"/>
      <c r="Q72" s="80"/>
      <c r="R72" s="81"/>
      <c r="S72" s="81"/>
      <c r="T72" s="81"/>
      <c r="U72" s="81"/>
      <c r="V72" s="79"/>
      <c r="W72" s="79"/>
    </row>
    <row r="73" s="18" customFormat="1" ht="15"/>
    <row r="74" spans="1:23" s="18" customFormat="1" ht="18">
      <c r="A74" s="217" t="s">
        <v>69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</row>
    <row r="75" spans="1:23" s="18" customFormat="1" ht="18">
      <c r="A75" s="163" t="s">
        <v>23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</row>
    <row r="76" spans="1:23" s="18" customFormat="1" ht="18.75" thickBot="1">
      <c r="A76" s="206" t="s">
        <v>24</v>
      </c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</row>
    <row r="77" spans="1:23" s="18" customFormat="1" ht="17.25" thickBot="1" thickTop="1">
      <c r="A77" s="6"/>
      <c r="B77" s="170" t="s">
        <v>25</v>
      </c>
      <c r="C77" s="171"/>
      <c r="D77" s="171"/>
      <c r="E77" s="171"/>
      <c r="F77" s="171"/>
      <c r="G77" s="171"/>
      <c r="H77" s="171"/>
      <c r="I77" s="171"/>
      <c r="J77" s="171"/>
      <c r="K77" s="171"/>
      <c r="L77" s="172"/>
      <c r="M77" s="171" t="s">
        <v>26</v>
      </c>
      <c r="N77" s="171"/>
      <c r="O77" s="171"/>
      <c r="P77" s="171"/>
      <c r="Q77" s="171"/>
      <c r="R77" s="171"/>
      <c r="S77" s="171"/>
      <c r="T77" s="171"/>
      <c r="U77" s="171"/>
      <c r="V77" s="171"/>
      <c r="W77" s="172"/>
    </row>
    <row r="78" spans="1:23" s="18" customFormat="1" ht="15.75" thickTop="1">
      <c r="A78" s="200" t="s">
        <v>70</v>
      </c>
      <c r="B78" s="141" t="s">
        <v>71</v>
      </c>
      <c r="C78" s="142"/>
      <c r="D78" s="142"/>
      <c r="E78" s="142"/>
      <c r="F78" s="142"/>
      <c r="G78" s="142"/>
      <c r="H78" s="142"/>
      <c r="I78" s="142"/>
      <c r="J78" s="142"/>
      <c r="K78" s="142"/>
      <c r="L78" s="143"/>
      <c r="M78" s="142" t="s">
        <v>72</v>
      </c>
      <c r="N78" s="142"/>
      <c r="O78" s="142"/>
      <c r="P78" s="142"/>
      <c r="Q78" s="142"/>
      <c r="R78" s="142"/>
      <c r="S78" s="142"/>
      <c r="T78" s="142"/>
      <c r="U78" s="142"/>
      <c r="V78" s="142"/>
      <c r="W78" s="143"/>
    </row>
    <row r="79" spans="1:23" s="18" customFormat="1" ht="15">
      <c r="A79" s="200"/>
      <c r="B79" s="144"/>
      <c r="C79" s="145"/>
      <c r="D79" s="145"/>
      <c r="E79" s="145"/>
      <c r="F79" s="145"/>
      <c r="G79" s="145"/>
      <c r="H79" s="145"/>
      <c r="I79" s="145"/>
      <c r="J79" s="145"/>
      <c r="K79" s="145"/>
      <c r="L79" s="146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6"/>
    </row>
    <row r="80" spans="1:23" s="18" customFormat="1" ht="18.75" customHeight="1" thickBot="1">
      <c r="A80" s="201"/>
      <c r="B80" s="187" t="str">
        <f>CONCATENATE($G$17,$H$17,".",$I$17,".","0",RIGHT($B$22,1),".",RIGHT(K80,2),$A$58,"-",A78)</f>
        <v>M410.15.01.KD4-01</v>
      </c>
      <c r="C80" s="188"/>
      <c r="D80" s="189"/>
      <c r="E80" s="8">
        <v>3</v>
      </c>
      <c r="F80" s="9" t="s">
        <v>42</v>
      </c>
      <c r="G80" s="9">
        <v>14</v>
      </c>
      <c r="H80" s="9">
        <v>0</v>
      </c>
      <c r="I80" s="9">
        <v>14</v>
      </c>
      <c r="J80" s="9">
        <v>0</v>
      </c>
      <c r="K80" s="132" t="s">
        <v>43</v>
      </c>
      <c r="L80" s="10">
        <v>75</v>
      </c>
      <c r="M80" s="187" t="str">
        <f>CONCATENATE($G$17,$H$17,".",$I$17,".","0",RIGHT($M$22,1),".",RIGHT(V80,2),$A$32,"-",A78)</f>
        <v>M410.15.02.KD4-01</v>
      </c>
      <c r="N80" s="188"/>
      <c r="O80" s="189"/>
      <c r="P80" s="8">
        <v>3</v>
      </c>
      <c r="Q80" s="9" t="s">
        <v>42</v>
      </c>
      <c r="R80" s="9">
        <v>14</v>
      </c>
      <c r="S80" s="9">
        <v>0</v>
      </c>
      <c r="T80" s="9">
        <v>14</v>
      </c>
      <c r="U80" s="9">
        <v>0</v>
      </c>
      <c r="V80" s="132" t="s">
        <v>43</v>
      </c>
      <c r="W80" s="10">
        <v>75</v>
      </c>
    </row>
    <row r="81" spans="1:23" s="18" customFormat="1" ht="15.75" thickTop="1">
      <c r="A81" s="199" t="s">
        <v>73</v>
      </c>
      <c r="B81" s="141" t="s">
        <v>74</v>
      </c>
      <c r="C81" s="142"/>
      <c r="D81" s="142"/>
      <c r="E81" s="142"/>
      <c r="F81" s="142"/>
      <c r="G81" s="142"/>
      <c r="H81" s="142"/>
      <c r="I81" s="142"/>
      <c r="J81" s="142"/>
      <c r="K81" s="142"/>
      <c r="L81" s="143"/>
      <c r="M81" s="142" t="s">
        <v>75</v>
      </c>
      <c r="N81" s="142"/>
      <c r="O81" s="142"/>
      <c r="P81" s="142"/>
      <c r="Q81" s="142"/>
      <c r="R81" s="142"/>
      <c r="S81" s="142"/>
      <c r="T81" s="142"/>
      <c r="U81" s="142"/>
      <c r="V81" s="142"/>
      <c r="W81" s="143"/>
    </row>
    <row r="82" spans="1:23" s="18" customFormat="1" ht="15">
      <c r="A82" s="200"/>
      <c r="B82" s="144"/>
      <c r="C82" s="145"/>
      <c r="D82" s="145"/>
      <c r="E82" s="145"/>
      <c r="F82" s="145"/>
      <c r="G82" s="145"/>
      <c r="H82" s="145"/>
      <c r="I82" s="145"/>
      <c r="J82" s="145"/>
      <c r="K82" s="145"/>
      <c r="L82" s="146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6"/>
    </row>
    <row r="83" spans="1:23" s="18" customFormat="1" ht="30.75" customHeight="1" thickBot="1">
      <c r="A83" s="201"/>
      <c r="B83" s="187" t="str">
        <f>CONCATENATE($G$17,$H$17,".",$I$17,".","0",RIGHT($B$22,1),".",RIGHT(K83,2),$A$58,"-",A81)</f>
        <v>M410.15.01.KD4-02</v>
      </c>
      <c r="C83" s="188"/>
      <c r="D83" s="189"/>
      <c r="E83" s="8">
        <v>3</v>
      </c>
      <c r="F83" s="9" t="s">
        <v>42</v>
      </c>
      <c r="G83" s="9">
        <v>14</v>
      </c>
      <c r="H83" s="9">
        <v>0</v>
      </c>
      <c r="I83" s="9">
        <v>14</v>
      </c>
      <c r="J83" s="9">
        <v>0</v>
      </c>
      <c r="K83" s="132" t="s">
        <v>43</v>
      </c>
      <c r="L83" s="10">
        <v>75</v>
      </c>
      <c r="M83" s="187" t="str">
        <f>CONCATENATE($G$17,$H$17,".",$I$17,".","0",RIGHT($M$22,1),".",RIGHT(V83,2),$A$32,"-",A81)</f>
        <v>M410.15.02.KD4-02</v>
      </c>
      <c r="N83" s="188"/>
      <c r="O83" s="189"/>
      <c r="P83" s="8">
        <v>3</v>
      </c>
      <c r="Q83" s="9" t="s">
        <v>42</v>
      </c>
      <c r="R83" s="9">
        <v>14</v>
      </c>
      <c r="S83" s="9">
        <v>0</v>
      </c>
      <c r="T83" s="9">
        <v>14</v>
      </c>
      <c r="U83" s="9">
        <v>0</v>
      </c>
      <c r="V83" s="132" t="s">
        <v>43</v>
      </c>
      <c r="W83" s="10">
        <v>75</v>
      </c>
    </row>
    <row r="84" spans="1:23" s="18" customFormat="1" ht="15.75" thickTop="1">
      <c r="A84" s="199" t="s">
        <v>76</v>
      </c>
      <c r="B84" s="207"/>
      <c r="C84" s="208"/>
      <c r="D84" s="208"/>
      <c r="E84" s="208"/>
      <c r="F84" s="208"/>
      <c r="G84" s="208"/>
      <c r="H84" s="208"/>
      <c r="I84" s="208"/>
      <c r="J84" s="208"/>
      <c r="K84" s="208"/>
      <c r="L84" s="209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3"/>
    </row>
    <row r="85" spans="1:23" s="18" customFormat="1" ht="15">
      <c r="A85" s="200"/>
      <c r="B85" s="210"/>
      <c r="C85" s="211"/>
      <c r="D85" s="211"/>
      <c r="E85" s="211"/>
      <c r="F85" s="211"/>
      <c r="G85" s="211"/>
      <c r="H85" s="211"/>
      <c r="I85" s="211"/>
      <c r="J85" s="211"/>
      <c r="K85" s="211"/>
      <c r="L85" s="212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6"/>
    </row>
    <row r="86" spans="1:23" s="18" customFormat="1" ht="18.75" thickBot="1">
      <c r="A86" s="201"/>
      <c r="B86" s="148"/>
      <c r="C86" s="149"/>
      <c r="D86" s="150"/>
      <c r="E86" s="8"/>
      <c r="F86" s="9"/>
      <c r="G86" s="9"/>
      <c r="H86" s="9"/>
      <c r="I86" s="9"/>
      <c r="J86" s="9"/>
      <c r="K86" s="132"/>
      <c r="L86" s="9"/>
      <c r="M86" s="187"/>
      <c r="N86" s="188"/>
      <c r="O86" s="189"/>
      <c r="P86" s="8"/>
      <c r="Q86" s="9"/>
      <c r="R86" s="9"/>
      <c r="S86" s="9"/>
      <c r="T86" s="9"/>
      <c r="U86" s="9"/>
      <c r="V86" s="132"/>
      <c r="W86" s="10"/>
    </row>
    <row r="87" spans="1:23" s="18" customFormat="1" ht="18.75" thickTop="1">
      <c r="A87" s="21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17"/>
      <c r="N87" s="117"/>
      <c r="O87" s="117"/>
      <c r="P87" s="130"/>
      <c r="Q87" s="130"/>
      <c r="R87" s="130"/>
      <c r="S87" s="130"/>
      <c r="T87" s="130"/>
      <c r="U87" s="130"/>
      <c r="V87" s="130"/>
      <c r="W87" s="130"/>
    </row>
    <row r="88" spans="1:23" s="18" customFormat="1" ht="18.75" thickBot="1">
      <c r="A88" s="206" t="s">
        <v>55</v>
      </c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</row>
    <row r="89" spans="1:23" s="18" customFormat="1" ht="17.25" thickBot="1" thickTop="1">
      <c r="A89" s="6"/>
      <c r="B89" s="170" t="s">
        <v>56</v>
      </c>
      <c r="C89" s="171"/>
      <c r="D89" s="171"/>
      <c r="E89" s="171"/>
      <c r="F89" s="171"/>
      <c r="G89" s="171"/>
      <c r="H89" s="171"/>
      <c r="I89" s="171"/>
      <c r="J89" s="171"/>
      <c r="K89" s="171"/>
      <c r="L89" s="172"/>
      <c r="M89" s="171" t="s">
        <v>57</v>
      </c>
      <c r="N89" s="171"/>
      <c r="O89" s="171"/>
      <c r="P89" s="171"/>
      <c r="Q89" s="171"/>
      <c r="R89" s="171"/>
      <c r="S89" s="171"/>
      <c r="T89" s="171"/>
      <c r="U89" s="171"/>
      <c r="V89" s="171"/>
      <c r="W89" s="172"/>
    </row>
    <row r="90" spans="1:23" s="18" customFormat="1" ht="15.75" thickTop="1">
      <c r="A90" s="200" t="s">
        <v>70</v>
      </c>
      <c r="B90" s="141" t="s">
        <v>77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3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3"/>
    </row>
    <row r="91" spans="1:23" s="18" customFormat="1" ht="15">
      <c r="A91" s="200"/>
      <c r="B91" s="144"/>
      <c r="C91" s="145"/>
      <c r="D91" s="145"/>
      <c r="E91" s="145"/>
      <c r="F91" s="145"/>
      <c r="G91" s="145"/>
      <c r="H91" s="145"/>
      <c r="I91" s="145"/>
      <c r="J91" s="145"/>
      <c r="K91" s="145"/>
      <c r="L91" s="146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6"/>
    </row>
    <row r="92" spans="1:23" s="18" customFormat="1" ht="26.25" customHeight="1" thickBot="1">
      <c r="A92" s="201"/>
      <c r="B92" s="187" t="str">
        <f>CONCATENATE($G$17,$H$17,".",$I$17,".","0",RIGHT($B$48,1),".",RIGHT(K92,2),$A$58,"-",A90)</f>
        <v>M410.15.03.DD4-01</v>
      </c>
      <c r="C92" s="188"/>
      <c r="D92" s="189"/>
      <c r="E92" s="8">
        <v>8</v>
      </c>
      <c r="F92" s="9" t="s">
        <v>30</v>
      </c>
      <c r="G92" s="9">
        <v>28</v>
      </c>
      <c r="H92" s="9">
        <v>0</v>
      </c>
      <c r="I92" s="9">
        <v>28</v>
      </c>
      <c r="J92" s="9">
        <v>0</v>
      </c>
      <c r="K92" s="132" t="s">
        <v>35</v>
      </c>
      <c r="L92" s="10">
        <v>125</v>
      </c>
      <c r="M92" s="148"/>
      <c r="N92" s="149"/>
      <c r="O92" s="149"/>
      <c r="P92" s="8"/>
      <c r="Q92" s="9"/>
      <c r="R92" s="9"/>
      <c r="S92" s="9"/>
      <c r="T92" s="9"/>
      <c r="U92" s="9"/>
      <c r="V92" s="132"/>
      <c r="W92" s="10"/>
    </row>
    <row r="93" spans="1:23" s="18" customFormat="1" ht="15.75" thickTop="1">
      <c r="A93" s="199" t="s">
        <v>73</v>
      </c>
      <c r="B93" s="141" t="s">
        <v>78</v>
      </c>
      <c r="C93" s="142"/>
      <c r="D93" s="142"/>
      <c r="E93" s="142"/>
      <c r="F93" s="142"/>
      <c r="G93" s="142"/>
      <c r="H93" s="142"/>
      <c r="I93" s="142"/>
      <c r="J93" s="142"/>
      <c r="K93" s="142"/>
      <c r="L93" s="143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3"/>
    </row>
    <row r="94" spans="1:23" s="18" customFormat="1" ht="15">
      <c r="A94" s="200"/>
      <c r="B94" s="144"/>
      <c r="C94" s="145"/>
      <c r="D94" s="145"/>
      <c r="E94" s="145"/>
      <c r="F94" s="145"/>
      <c r="G94" s="145"/>
      <c r="H94" s="145"/>
      <c r="I94" s="145"/>
      <c r="J94" s="145"/>
      <c r="K94" s="145"/>
      <c r="L94" s="146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6"/>
    </row>
    <row r="95" spans="1:23" s="18" customFormat="1" ht="26.25" customHeight="1" thickBot="1">
      <c r="A95" s="201"/>
      <c r="B95" s="187" t="str">
        <f>CONCATENATE($G$17,$H$17,".",$I$17,".","0",RIGHT($B$48,1),".",RIGHT(K95,2),$A$58,"-",A93)</f>
        <v>M410.15.03.DD4-02</v>
      </c>
      <c r="C95" s="188"/>
      <c r="D95" s="189"/>
      <c r="E95" s="8">
        <v>8</v>
      </c>
      <c r="F95" s="9" t="s">
        <v>30</v>
      </c>
      <c r="G95" s="9">
        <v>28</v>
      </c>
      <c r="H95" s="9">
        <v>0</v>
      </c>
      <c r="I95" s="9">
        <v>28</v>
      </c>
      <c r="J95" s="9">
        <v>0</v>
      </c>
      <c r="K95" s="132" t="s">
        <v>35</v>
      </c>
      <c r="L95" s="10">
        <v>125</v>
      </c>
      <c r="M95" s="148"/>
      <c r="N95" s="149"/>
      <c r="O95" s="149"/>
      <c r="P95" s="8"/>
      <c r="Q95" s="9"/>
      <c r="R95" s="9"/>
      <c r="S95" s="9"/>
      <c r="T95" s="9"/>
      <c r="U95" s="9"/>
      <c r="V95" s="132"/>
      <c r="W95" s="10"/>
    </row>
    <row r="96" spans="1:23" s="18" customFormat="1" ht="15.75" thickTop="1">
      <c r="A96" s="199" t="s">
        <v>76</v>
      </c>
      <c r="B96" s="207"/>
      <c r="C96" s="208"/>
      <c r="D96" s="208"/>
      <c r="E96" s="208"/>
      <c r="F96" s="208"/>
      <c r="G96" s="208"/>
      <c r="H96" s="208"/>
      <c r="I96" s="208"/>
      <c r="J96" s="208"/>
      <c r="K96" s="208"/>
      <c r="L96" s="209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3"/>
    </row>
    <row r="97" spans="1:23" s="18" customFormat="1" ht="15">
      <c r="A97" s="200"/>
      <c r="B97" s="210"/>
      <c r="C97" s="211"/>
      <c r="D97" s="211"/>
      <c r="E97" s="211"/>
      <c r="F97" s="211"/>
      <c r="G97" s="211"/>
      <c r="H97" s="211"/>
      <c r="I97" s="211"/>
      <c r="J97" s="211"/>
      <c r="K97" s="211"/>
      <c r="L97" s="212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6"/>
    </row>
    <row r="98" spans="1:23" s="18" customFormat="1" ht="26.25" customHeight="1" thickBot="1">
      <c r="A98" s="201"/>
      <c r="B98" s="187"/>
      <c r="C98" s="188"/>
      <c r="D98" s="189"/>
      <c r="E98" s="8"/>
      <c r="F98" s="9"/>
      <c r="G98" s="9"/>
      <c r="H98" s="9"/>
      <c r="I98" s="9"/>
      <c r="J98" s="9"/>
      <c r="K98" s="82"/>
      <c r="L98" s="10"/>
      <c r="M98" s="251"/>
      <c r="N98" s="149"/>
      <c r="O98" s="150"/>
      <c r="P98" s="8"/>
      <c r="Q98" s="9"/>
      <c r="R98" s="9"/>
      <c r="S98" s="9"/>
      <c r="T98" s="9"/>
      <c r="U98" s="9"/>
      <c r="V98" s="132"/>
      <c r="W98" s="10"/>
    </row>
    <row r="99" spans="1:23" s="18" customFormat="1" ht="15.75" thickTop="1">
      <c r="A99" s="21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</row>
    <row r="100" spans="1:23" s="18" customFormat="1" ht="15">
      <c r="A100" s="21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</row>
    <row r="101" spans="1:23" s="84" customFormat="1" ht="16.5">
      <c r="A101" s="83" t="s">
        <v>65</v>
      </c>
      <c r="Q101" s="164" t="s">
        <v>66</v>
      </c>
      <c r="R101" s="164"/>
      <c r="S101" s="164"/>
      <c r="T101" s="164"/>
      <c r="U101" s="164"/>
      <c r="V101" s="164"/>
      <c r="W101" s="164"/>
    </row>
    <row r="102" spans="1:23" s="84" customFormat="1" ht="16.5">
      <c r="A102" s="83" t="s">
        <v>67</v>
      </c>
      <c r="Q102" s="165" t="s">
        <v>68</v>
      </c>
      <c r="R102" s="165"/>
      <c r="S102" s="165"/>
      <c r="T102" s="165"/>
      <c r="U102" s="165"/>
      <c r="V102" s="165"/>
      <c r="W102" s="165"/>
    </row>
    <row r="103" spans="1:23" s="84" customFormat="1" ht="16.5">
      <c r="A103" s="83"/>
      <c r="Q103" s="129"/>
      <c r="R103" s="129"/>
      <c r="S103" s="129"/>
      <c r="T103" s="129"/>
      <c r="U103" s="129"/>
      <c r="V103" s="129"/>
      <c r="W103" s="129"/>
    </row>
    <row r="104" spans="1:23" s="84" customFormat="1" ht="16.5">
      <c r="A104" s="83"/>
      <c r="Q104" s="129"/>
      <c r="R104" s="129"/>
      <c r="S104" s="129"/>
      <c r="T104" s="129"/>
      <c r="U104" s="129"/>
      <c r="V104" s="129"/>
      <c r="W104" s="129"/>
    </row>
    <row r="105" spans="1:23" s="84" customFormat="1" ht="16.5">
      <c r="A105" s="164" t="s">
        <v>79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</row>
    <row r="106" spans="1:23" s="84" customFormat="1" ht="18">
      <c r="A106" s="163" t="s">
        <v>23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</row>
    <row r="107" spans="1:23" s="18" customFormat="1" ht="18.75" thickBot="1">
      <c r="A107" s="206" t="s">
        <v>24</v>
      </c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</row>
    <row r="108" spans="1:23" s="18" customFormat="1" ht="17.25" thickBot="1" thickTop="1">
      <c r="A108" s="6"/>
      <c r="B108" s="170" t="s">
        <v>25</v>
      </c>
      <c r="C108" s="171"/>
      <c r="D108" s="171"/>
      <c r="E108" s="171"/>
      <c r="F108" s="171"/>
      <c r="G108" s="171"/>
      <c r="H108" s="171"/>
      <c r="I108" s="171"/>
      <c r="J108" s="171"/>
      <c r="K108" s="171"/>
      <c r="L108" s="172"/>
      <c r="M108" s="171" t="s">
        <v>26</v>
      </c>
      <c r="N108" s="171"/>
      <c r="O108" s="171"/>
      <c r="P108" s="171"/>
      <c r="Q108" s="171"/>
      <c r="R108" s="171"/>
      <c r="S108" s="171"/>
      <c r="T108" s="171"/>
      <c r="U108" s="171"/>
      <c r="V108" s="171"/>
      <c r="W108" s="172"/>
    </row>
    <row r="109" spans="1:23" s="18" customFormat="1" ht="15.75" thickTop="1">
      <c r="A109" s="176" t="s">
        <v>70</v>
      </c>
      <c r="B109" s="184" t="s">
        <v>80</v>
      </c>
      <c r="C109" s="185"/>
      <c r="D109" s="185"/>
      <c r="E109" s="185"/>
      <c r="F109" s="185"/>
      <c r="G109" s="185"/>
      <c r="H109" s="185"/>
      <c r="I109" s="185"/>
      <c r="J109" s="185"/>
      <c r="K109" s="185"/>
      <c r="L109" s="186"/>
      <c r="M109" s="179" t="s">
        <v>81</v>
      </c>
      <c r="N109" s="179"/>
      <c r="O109" s="179"/>
      <c r="P109" s="179"/>
      <c r="Q109" s="179"/>
      <c r="R109" s="179"/>
      <c r="S109" s="179"/>
      <c r="T109" s="179"/>
      <c r="U109" s="179"/>
      <c r="V109" s="179"/>
      <c r="W109" s="180"/>
    </row>
    <row r="110" spans="1:23" s="18" customFormat="1" ht="15">
      <c r="A110" s="176"/>
      <c r="B110" s="181"/>
      <c r="C110" s="182"/>
      <c r="D110" s="182"/>
      <c r="E110" s="182"/>
      <c r="F110" s="182"/>
      <c r="G110" s="182"/>
      <c r="H110" s="182"/>
      <c r="I110" s="182"/>
      <c r="J110" s="182"/>
      <c r="K110" s="182"/>
      <c r="L110" s="183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3"/>
    </row>
    <row r="111" spans="1:23" s="18" customFormat="1" ht="18.75" customHeight="1" thickBot="1">
      <c r="A111" s="177"/>
      <c r="B111" s="187" t="str">
        <f>CONCATENATE($G$17,$H$17,".",$I$17,".","0",RIGHT($B$22,1),".",RIGHT(K111,1),$A109)</f>
        <v>M410.15.01.f01</v>
      </c>
      <c r="C111" s="188"/>
      <c r="D111" s="189"/>
      <c r="E111" s="8">
        <v>6</v>
      </c>
      <c r="F111" s="9" t="s">
        <v>42</v>
      </c>
      <c r="G111" s="9">
        <v>28</v>
      </c>
      <c r="H111" s="9">
        <v>0</v>
      </c>
      <c r="I111" s="9">
        <v>28</v>
      </c>
      <c r="J111" s="9">
        <v>0</v>
      </c>
      <c r="K111" s="132" t="s">
        <v>82</v>
      </c>
      <c r="L111" s="10">
        <v>50</v>
      </c>
      <c r="M111" s="187" t="str">
        <f>CONCATENATE($G$17,$H$17,".",$I$17,".","0",RIGHT($M$22,1),".",RIGHT(V111,2),$A109)</f>
        <v>M410.15.02.f01</v>
      </c>
      <c r="N111" s="188"/>
      <c r="O111" s="189"/>
      <c r="P111" s="8">
        <v>6</v>
      </c>
      <c r="Q111" s="9" t="s">
        <v>42</v>
      </c>
      <c r="R111" s="9">
        <v>28</v>
      </c>
      <c r="S111" s="9">
        <v>0</v>
      </c>
      <c r="T111" s="9">
        <v>28</v>
      </c>
      <c r="U111" s="9">
        <v>0</v>
      </c>
      <c r="V111" s="132" t="s">
        <v>82</v>
      </c>
      <c r="W111" s="10">
        <v>50</v>
      </c>
    </row>
    <row r="112" spans="1:23" s="18" customFormat="1" ht="15.75" customHeight="1" thickTop="1">
      <c r="A112" s="175" t="s">
        <v>73</v>
      </c>
      <c r="B112" s="178"/>
      <c r="C112" s="179"/>
      <c r="D112" s="179"/>
      <c r="E112" s="179"/>
      <c r="F112" s="179"/>
      <c r="G112" s="179"/>
      <c r="H112" s="179"/>
      <c r="I112" s="179"/>
      <c r="J112" s="179"/>
      <c r="K112" s="179"/>
      <c r="L112" s="180"/>
      <c r="M112" s="178"/>
      <c r="N112" s="179"/>
      <c r="O112" s="179"/>
      <c r="P112" s="179"/>
      <c r="Q112" s="179"/>
      <c r="R112" s="179"/>
      <c r="S112" s="179"/>
      <c r="T112" s="179"/>
      <c r="U112" s="179"/>
      <c r="V112" s="179"/>
      <c r="W112" s="180"/>
    </row>
    <row r="113" spans="1:23" s="18" customFormat="1" ht="15" customHeight="1">
      <c r="A113" s="176"/>
      <c r="B113" s="181"/>
      <c r="C113" s="182"/>
      <c r="D113" s="182"/>
      <c r="E113" s="182"/>
      <c r="F113" s="182"/>
      <c r="G113" s="182"/>
      <c r="H113" s="182"/>
      <c r="I113" s="182"/>
      <c r="J113" s="182"/>
      <c r="K113" s="182"/>
      <c r="L113" s="183"/>
      <c r="M113" s="181"/>
      <c r="N113" s="182"/>
      <c r="O113" s="182"/>
      <c r="P113" s="182"/>
      <c r="Q113" s="182"/>
      <c r="R113" s="182"/>
      <c r="S113" s="182"/>
      <c r="T113" s="182"/>
      <c r="U113" s="182"/>
      <c r="V113" s="182"/>
      <c r="W113" s="183"/>
    </row>
    <row r="114" spans="1:23" s="18" customFormat="1" ht="18.75" customHeight="1" thickBot="1">
      <c r="A114" s="177"/>
      <c r="B114" s="194"/>
      <c r="C114" s="195"/>
      <c r="D114" s="196"/>
      <c r="E114" s="127"/>
      <c r="F114" s="97"/>
      <c r="G114" s="98"/>
      <c r="H114" s="99"/>
      <c r="I114" s="99"/>
      <c r="J114" s="100"/>
      <c r="K114" s="97"/>
      <c r="L114" s="128"/>
      <c r="M114" s="194"/>
      <c r="N114" s="195"/>
      <c r="O114" s="196"/>
      <c r="P114" s="127"/>
      <c r="Q114" s="97"/>
      <c r="R114" s="98"/>
      <c r="S114" s="99"/>
      <c r="T114" s="99"/>
      <c r="U114" s="100"/>
      <c r="V114" s="97"/>
      <c r="W114" s="128"/>
    </row>
    <row r="115" spans="1:23" s="18" customFormat="1" ht="15.75" customHeight="1" thickTop="1">
      <c r="A115" s="153" t="s">
        <v>45</v>
      </c>
      <c r="B115" s="155" t="s">
        <v>46</v>
      </c>
      <c r="C115" s="156"/>
      <c r="D115" s="101"/>
      <c r="E115" s="190">
        <f>SUM(G111:J111,G114:J114)</f>
        <v>56</v>
      </c>
      <c r="F115" s="158"/>
      <c r="G115" s="191" t="s">
        <v>47</v>
      </c>
      <c r="H115" s="192"/>
      <c r="I115" s="192"/>
      <c r="J115" s="193"/>
      <c r="K115" s="166">
        <f>SUM(L111,L114)</f>
        <v>50</v>
      </c>
      <c r="L115" s="158"/>
      <c r="M115" s="155" t="s">
        <v>46</v>
      </c>
      <c r="N115" s="156"/>
      <c r="O115" s="101"/>
      <c r="P115" s="190">
        <f>SUM(R111:U111,R114:U114)</f>
        <v>56</v>
      </c>
      <c r="Q115" s="158"/>
      <c r="R115" s="191" t="s">
        <v>47</v>
      </c>
      <c r="S115" s="192"/>
      <c r="T115" s="192"/>
      <c r="U115" s="193"/>
      <c r="V115" s="166">
        <f>SUM(W111,W114)</f>
        <v>50</v>
      </c>
      <c r="W115" s="158"/>
    </row>
    <row r="116" spans="1:23" s="18" customFormat="1" ht="15" customHeight="1" thickBot="1">
      <c r="A116" s="154"/>
      <c r="B116" s="159" t="s">
        <v>48</v>
      </c>
      <c r="C116" s="160"/>
      <c r="D116" s="102"/>
      <c r="E116" s="167">
        <f>SUM(E111,E114)</f>
        <v>6</v>
      </c>
      <c r="F116" s="168"/>
      <c r="G116" s="159" t="s">
        <v>49</v>
      </c>
      <c r="H116" s="160"/>
      <c r="I116" s="160"/>
      <c r="J116" s="169"/>
      <c r="K116" s="173"/>
      <c r="L116" s="174"/>
      <c r="M116" s="159" t="s">
        <v>48</v>
      </c>
      <c r="N116" s="160"/>
      <c r="O116" s="102"/>
      <c r="P116" s="167">
        <f>SUM(P111,P114)</f>
        <v>6</v>
      </c>
      <c r="Q116" s="168"/>
      <c r="R116" s="159" t="s">
        <v>49</v>
      </c>
      <c r="S116" s="160"/>
      <c r="T116" s="160"/>
      <c r="U116" s="169"/>
      <c r="V116" s="173"/>
      <c r="W116" s="174"/>
    </row>
    <row r="117" spans="1:23" s="18" customFormat="1" ht="18.75" customHeight="1" thickTop="1">
      <c r="A117" s="153" t="s">
        <v>51</v>
      </c>
      <c r="B117" s="155" t="s">
        <v>46</v>
      </c>
      <c r="C117" s="156"/>
      <c r="D117" s="103"/>
      <c r="E117" s="157">
        <f>SUM(G111:J111)</f>
        <v>56</v>
      </c>
      <c r="F117" s="158"/>
      <c r="G117" s="104"/>
      <c r="H117" s="105"/>
      <c r="I117" s="105"/>
      <c r="J117" s="105"/>
      <c r="K117" s="105"/>
      <c r="L117" s="106"/>
      <c r="M117" s="155" t="s">
        <v>46</v>
      </c>
      <c r="N117" s="156"/>
      <c r="O117" s="103"/>
      <c r="P117" s="157">
        <f>SUM(R111:U111)</f>
        <v>56</v>
      </c>
      <c r="Q117" s="158"/>
      <c r="R117" s="104"/>
      <c r="S117" s="105"/>
      <c r="T117" s="105"/>
      <c r="U117" s="105"/>
      <c r="V117" s="105"/>
      <c r="W117" s="106"/>
    </row>
    <row r="118" spans="1:23" s="18" customFormat="1" ht="18.75" customHeight="1" thickBot="1">
      <c r="A118" s="154"/>
      <c r="B118" s="159" t="s">
        <v>52</v>
      </c>
      <c r="C118" s="160"/>
      <c r="D118" s="107"/>
      <c r="E118" s="107"/>
      <c r="F118" s="108"/>
      <c r="G118" s="109">
        <f>(G111+G114)/14</f>
        <v>2</v>
      </c>
      <c r="H118" s="109">
        <f>(H111+H114)/14</f>
        <v>0</v>
      </c>
      <c r="I118" s="109">
        <f>(I111+I114)/14</f>
        <v>2</v>
      </c>
      <c r="J118" s="109">
        <f>(J111+J114)/14</f>
        <v>0</v>
      </c>
      <c r="K118" s="110" t="s">
        <v>53</v>
      </c>
      <c r="L118" s="111"/>
      <c r="M118" s="159" t="s">
        <v>52</v>
      </c>
      <c r="N118" s="160"/>
      <c r="O118" s="107"/>
      <c r="P118" s="107"/>
      <c r="Q118" s="108"/>
      <c r="R118" s="109">
        <f>(R111+R114)/14</f>
        <v>2</v>
      </c>
      <c r="S118" s="109">
        <f>(S111+S114)/14</f>
        <v>0</v>
      </c>
      <c r="T118" s="109">
        <f>(T111+T114)/14</f>
        <v>2</v>
      </c>
      <c r="U118" s="109">
        <f>(U111+U114)/14</f>
        <v>0</v>
      </c>
      <c r="V118" s="110" t="s">
        <v>53</v>
      </c>
      <c r="W118" s="111"/>
    </row>
    <row r="119" spans="1:23" s="18" customFormat="1" ht="18.75" customHeight="1" thickTop="1">
      <c r="A119" s="197"/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8"/>
    </row>
    <row r="120" spans="1:23" s="18" customFormat="1" ht="18.75" thickBot="1">
      <c r="A120" s="206" t="s">
        <v>55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</row>
    <row r="121" spans="1:23" s="18" customFormat="1" ht="17.25" thickBot="1" thickTop="1">
      <c r="A121" s="6"/>
      <c r="B121" s="170" t="s">
        <v>56</v>
      </c>
      <c r="C121" s="171"/>
      <c r="D121" s="171"/>
      <c r="E121" s="171"/>
      <c r="F121" s="171"/>
      <c r="G121" s="171"/>
      <c r="H121" s="171"/>
      <c r="I121" s="171"/>
      <c r="J121" s="171"/>
      <c r="K121" s="171"/>
      <c r="L121" s="172"/>
      <c r="M121" s="171" t="s">
        <v>57</v>
      </c>
      <c r="N121" s="171"/>
      <c r="O121" s="171"/>
      <c r="P121" s="171"/>
      <c r="Q121" s="171"/>
      <c r="R121" s="171"/>
      <c r="S121" s="171"/>
      <c r="T121" s="171"/>
      <c r="U121" s="171"/>
      <c r="V121" s="171"/>
      <c r="W121" s="172"/>
    </row>
    <row r="122" spans="1:23" s="18" customFormat="1" ht="15.75" thickTop="1">
      <c r="A122" s="176" t="s">
        <v>70</v>
      </c>
      <c r="B122" s="184" t="s">
        <v>83</v>
      </c>
      <c r="C122" s="185"/>
      <c r="D122" s="185"/>
      <c r="E122" s="185"/>
      <c r="F122" s="185"/>
      <c r="G122" s="185"/>
      <c r="H122" s="185"/>
      <c r="I122" s="185"/>
      <c r="J122" s="185"/>
      <c r="K122" s="185"/>
      <c r="L122" s="186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80"/>
    </row>
    <row r="123" spans="1:23" s="18" customFormat="1" ht="15">
      <c r="A123" s="176"/>
      <c r="B123" s="181"/>
      <c r="C123" s="182"/>
      <c r="D123" s="182"/>
      <c r="E123" s="182"/>
      <c r="F123" s="182"/>
      <c r="G123" s="182"/>
      <c r="H123" s="182"/>
      <c r="I123" s="182"/>
      <c r="J123" s="182"/>
      <c r="K123" s="182"/>
      <c r="L123" s="183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3"/>
    </row>
    <row r="124" spans="1:23" s="18" customFormat="1" ht="18.75" customHeight="1" thickBot="1">
      <c r="A124" s="177"/>
      <c r="B124" s="187" t="str">
        <f>CONCATENATE($G$17,$H$17,".",$I$17,".","0",RIGHT($B$48,1),".",RIGHT(K124,1),$A122)</f>
        <v>M410.15.03.f01</v>
      </c>
      <c r="C124" s="188"/>
      <c r="D124" s="189"/>
      <c r="E124" s="8">
        <v>6</v>
      </c>
      <c r="F124" s="9" t="s">
        <v>42</v>
      </c>
      <c r="G124" s="9">
        <v>28</v>
      </c>
      <c r="H124" s="9">
        <v>0</v>
      </c>
      <c r="I124" s="9">
        <v>28</v>
      </c>
      <c r="J124" s="9">
        <v>0</v>
      </c>
      <c r="K124" s="132" t="s">
        <v>82</v>
      </c>
      <c r="L124" s="10">
        <v>50</v>
      </c>
      <c r="M124" s="194"/>
      <c r="N124" s="195"/>
      <c r="O124" s="196"/>
      <c r="P124" s="127"/>
      <c r="Q124" s="97"/>
      <c r="R124" s="98"/>
      <c r="S124" s="99"/>
      <c r="T124" s="99"/>
      <c r="U124" s="100"/>
      <c r="V124" s="97"/>
      <c r="W124" s="128"/>
    </row>
    <row r="125" spans="1:23" s="18" customFormat="1" ht="15.75" customHeight="1" thickTop="1">
      <c r="A125" s="175" t="s">
        <v>73</v>
      </c>
      <c r="B125" s="178"/>
      <c r="C125" s="179"/>
      <c r="D125" s="179"/>
      <c r="E125" s="179"/>
      <c r="F125" s="179"/>
      <c r="G125" s="179"/>
      <c r="H125" s="179"/>
      <c r="I125" s="179"/>
      <c r="J125" s="179"/>
      <c r="K125" s="179"/>
      <c r="L125" s="180"/>
      <c r="M125" s="178"/>
      <c r="N125" s="179"/>
      <c r="O125" s="179"/>
      <c r="P125" s="179"/>
      <c r="Q125" s="179"/>
      <c r="R125" s="179"/>
      <c r="S125" s="179"/>
      <c r="T125" s="179"/>
      <c r="U125" s="179"/>
      <c r="V125" s="179"/>
      <c r="W125" s="180"/>
    </row>
    <row r="126" spans="1:23" s="18" customFormat="1" ht="15" customHeight="1">
      <c r="A126" s="176"/>
      <c r="B126" s="181"/>
      <c r="C126" s="182"/>
      <c r="D126" s="182"/>
      <c r="E126" s="182"/>
      <c r="F126" s="182"/>
      <c r="G126" s="182"/>
      <c r="H126" s="182"/>
      <c r="I126" s="182"/>
      <c r="J126" s="182"/>
      <c r="K126" s="182"/>
      <c r="L126" s="183"/>
      <c r="M126" s="181"/>
      <c r="N126" s="182"/>
      <c r="O126" s="182"/>
      <c r="P126" s="182"/>
      <c r="Q126" s="182"/>
      <c r="R126" s="182"/>
      <c r="S126" s="182"/>
      <c r="T126" s="182"/>
      <c r="U126" s="182"/>
      <c r="V126" s="182"/>
      <c r="W126" s="183"/>
    </row>
    <row r="127" spans="1:23" s="18" customFormat="1" ht="18.75" customHeight="1" thickBot="1">
      <c r="A127" s="177"/>
      <c r="B127" s="194"/>
      <c r="C127" s="195"/>
      <c r="D127" s="196"/>
      <c r="E127" s="127"/>
      <c r="F127" s="97"/>
      <c r="G127" s="98"/>
      <c r="H127" s="99"/>
      <c r="I127" s="99"/>
      <c r="J127" s="100"/>
      <c r="K127" s="97"/>
      <c r="L127" s="128"/>
      <c r="M127" s="194"/>
      <c r="N127" s="195"/>
      <c r="O127" s="196"/>
      <c r="P127" s="127"/>
      <c r="Q127" s="97"/>
      <c r="R127" s="98"/>
      <c r="S127" s="99"/>
      <c r="T127" s="99"/>
      <c r="U127" s="100"/>
      <c r="V127" s="97"/>
      <c r="W127" s="128"/>
    </row>
    <row r="128" spans="1:23" s="18" customFormat="1" ht="15.75" customHeight="1" thickTop="1">
      <c r="A128" s="153" t="s">
        <v>45</v>
      </c>
      <c r="B128" s="155" t="s">
        <v>46</v>
      </c>
      <c r="C128" s="156"/>
      <c r="D128" s="101"/>
      <c r="E128" s="190">
        <f>SUM(G124:J124,G127:J127)</f>
        <v>56</v>
      </c>
      <c r="F128" s="158"/>
      <c r="G128" s="191" t="s">
        <v>47</v>
      </c>
      <c r="H128" s="192"/>
      <c r="I128" s="192"/>
      <c r="J128" s="193"/>
      <c r="K128" s="166">
        <f>SUM(L124,L127)</f>
        <v>50</v>
      </c>
      <c r="L128" s="158"/>
      <c r="M128" s="155" t="s">
        <v>46</v>
      </c>
      <c r="N128" s="156"/>
      <c r="O128" s="101"/>
      <c r="P128" s="190">
        <f>SUM(R124:U124,R127:U127)</f>
        <v>0</v>
      </c>
      <c r="Q128" s="158"/>
      <c r="R128" s="191" t="s">
        <v>47</v>
      </c>
      <c r="S128" s="192"/>
      <c r="T128" s="192"/>
      <c r="U128" s="193"/>
      <c r="V128" s="166">
        <f>SUM(W124,W127)</f>
        <v>0</v>
      </c>
      <c r="W128" s="158"/>
    </row>
    <row r="129" spans="1:23" s="18" customFormat="1" ht="15" customHeight="1" thickBot="1">
      <c r="A129" s="154"/>
      <c r="B129" s="159" t="s">
        <v>48</v>
      </c>
      <c r="C129" s="160"/>
      <c r="D129" s="102"/>
      <c r="E129" s="167">
        <f>SUM(E124,E127)</f>
        <v>6</v>
      </c>
      <c r="F129" s="168"/>
      <c r="G129" s="159" t="s">
        <v>49</v>
      </c>
      <c r="H129" s="160"/>
      <c r="I129" s="160"/>
      <c r="J129" s="169"/>
      <c r="K129" s="173"/>
      <c r="L129" s="174"/>
      <c r="M129" s="159" t="s">
        <v>48</v>
      </c>
      <c r="N129" s="160"/>
      <c r="O129" s="102"/>
      <c r="P129" s="167">
        <f>SUM(P124,P127)</f>
        <v>0</v>
      </c>
      <c r="Q129" s="168"/>
      <c r="R129" s="159" t="s">
        <v>49</v>
      </c>
      <c r="S129" s="160"/>
      <c r="T129" s="160"/>
      <c r="U129" s="169"/>
      <c r="V129" s="173"/>
      <c r="W129" s="174"/>
    </row>
    <row r="130" spans="1:23" s="18" customFormat="1" ht="18.75" customHeight="1" thickTop="1">
      <c r="A130" s="153" t="s">
        <v>51</v>
      </c>
      <c r="B130" s="155" t="s">
        <v>46</v>
      </c>
      <c r="C130" s="156"/>
      <c r="D130" s="103"/>
      <c r="E130" s="157">
        <f>SUM(G124:J124)</f>
        <v>56</v>
      </c>
      <c r="F130" s="158"/>
      <c r="G130" s="104"/>
      <c r="H130" s="105"/>
      <c r="I130" s="105"/>
      <c r="J130" s="105"/>
      <c r="K130" s="105"/>
      <c r="L130" s="106"/>
      <c r="M130" s="155" t="s">
        <v>46</v>
      </c>
      <c r="N130" s="156"/>
      <c r="O130" s="103"/>
      <c r="P130" s="157">
        <f>SUM(R124:U124)</f>
        <v>0</v>
      </c>
      <c r="Q130" s="158"/>
      <c r="R130" s="104"/>
      <c r="S130" s="105"/>
      <c r="T130" s="105"/>
      <c r="U130" s="105"/>
      <c r="V130" s="105"/>
      <c r="W130" s="106"/>
    </row>
    <row r="131" spans="1:23" s="18" customFormat="1" ht="18.75" customHeight="1" thickBot="1">
      <c r="A131" s="154"/>
      <c r="B131" s="159" t="s">
        <v>52</v>
      </c>
      <c r="C131" s="160"/>
      <c r="D131" s="107"/>
      <c r="E131" s="107"/>
      <c r="F131" s="108"/>
      <c r="G131" s="109">
        <f>(G124+G127)/14</f>
        <v>2</v>
      </c>
      <c r="H131" s="109">
        <f>(H124+H127)/14</f>
        <v>0</v>
      </c>
      <c r="I131" s="109">
        <f>(I124+I127)/14</f>
        <v>2</v>
      </c>
      <c r="J131" s="109">
        <f>(J124+J127)/14</f>
        <v>0</v>
      </c>
      <c r="K131" s="110" t="s">
        <v>53</v>
      </c>
      <c r="L131" s="111"/>
      <c r="M131" s="159" t="s">
        <v>52</v>
      </c>
      <c r="N131" s="160"/>
      <c r="O131" s="107"/>
      <c r="P131" s="107"/>
      <c r="Q131" s="108"/>
      <c r="R131" s="109">
        <f>(R124+R127)/14</f>
        <v>0</v>
      </c>
      <c r="S131" s="109">
        <f>(S124+S127)/14</f>
        <v>0</v>
      </c>
      <c r="T131" s="109">
        <f>(T124+T127)/14</f>
        <v>0</v>
      </c>
      <c r="U131" s="109">
        <f>(U124+U127)/14</f>
        <v>0</v>
      </c>
      <c r="V131" s="110" t="s">
        <v>53</v>
      </c>
      <c r="W131" s="111"/>
    </row>
    <row r="132" spans="1:23" s="18" customFormat="1" ht="18.75" customHeight="1" thickBot="1" thickTop="1">
      <c r="A132" s="114"/>
      <c r="B132" s="112"/>
      <c r="C132" s="112"/>
      <c r="D132" s="113"/>
      <c r="E132" s="113"/>
      <c r="F132" s="115"/>
      <c r="G132" s="116"/>
      <c r="H132" s="116"/>
      <c r="I132" s="116"/>
      <c r="J132" s="116"/>
      <c r="K132" s="113"/>
      <c r="L132" s="113"/>
      <c r="M132" s="112"/>
      <c r="N132" s="112"/>
      <c r="O132" s="113"/>
      <c r="P132" s="113"/>
      <c r="Q132" s="115"/>
      <c r="R132" s="116"/>
      <c r="S132" s="116"/>
      <c r="T132" s="116"/>
      <c r="U132" s="116"/>
      <c r="V132" s="113"/>
      <c r="W132" s="113"/>
    </row>
    <row r="133" spans="1:23" s="18" customFormat="1" ht="18.75" customHeight="1" thickBot="1">
      <c r="A133" s="1" t="s">
        <v>84</v>
      </c>
      <c r="B133" s="13"/>
      <c r="C133" s="14"/>
      <c r="D133" s="14"/>
      <c r="E133" s="2"/>
      <c r="F133" s="3"/>
      <c r="G133" s="3"/>
      <c r="H133" s="3"/>
      <c r="I133" s="3"/>
      <c r="J133" s="3"/>
      <c r="K133" s="3"/>
      <c r="L133" s="3"/>
      <c r="M133" s="13"/>
      <c r="N133" s="13"/>
      <c r="O133" s="27"/>
      <c r="P133" s="27"/>
      <c r="Q133" s="27"/>
      <c r="R133" s="27"/>
      <c r="S133" s="27"/>
      <c r="T133" s="27"/>
      <c r="U133" s="27"/>
      <c r="V133" s="27"/>
      <c r="W133" s="28"/>
    </row>
    <row r="134" spans="1:23" s="18" customFormat="1" ht="18.75" customHeight="1" thickTop="1">
      <c r="A134" s="55"/>
      <c r="B134" s="141" t="s">
        <v>85</v>
      </c>
      <c r="C134" s="142"/>
      <c r="D134" s="142"/>
      <c r="E134" s="142"/>
      <c r="F134" s="142"/>
      <c r="G134" s="142"/>
      <c r="H134" s="142"/>
      <c r="I134" s="142"/>
      <c r="J134" s="142"/>
      <c r="K134" s="142"/>
      <c r="L134" s="143"/>
      <c r="M134" s="29"/>
      <c r="N134" s="147" t="s">
        <v>86</v>
      </c>
      <c r="O134" s="147"/>
      <c r="P134" s="147"/>
      <c r="Q134" s="147"/>
      <c r="R134" s="7"/>
      <c r="S134" s="7"/>
      <c r="T134" s="7"/>
      <c r="U134" s="7"/>
      <c r="V134" s="7"/>
      <c r="W134" s="15"/>
    </row>
    <row r="135" spans="1:23" s="18" customFormat="1" ht="18.75" customHeight="1">
      <c r="A135" s="56"/>
      <c r="B135" s="144"/>
      <c r="C135" s="145"/>
      <c r="D135" s="145"/>
      <c r="E135" s="145"/>
      <c r="F135" s="145"/>
      <c r="G135" s="145"/>
      <c r="H135" s="145"/>
      <c r="I135" s="145"/>
      <c r="J135" s="145"/>
      <c r="K135" s="145"/>
      <c r="L135" s="146"/>
      <c r="M135" s="43"/>
      <c r="N135" s="60" t="s">
        <v>87</v>
      </c>
      <c r="O135" s="7"/>
      <c r="P135" s="7"/>
      <c r="Q135" s="7"/>
      <c r="R135" s="123"/>
      <c r="S135" s="43"/>
      <c r="T135" s="43"/>
      <c r="U135" s="43"/>
      <c r="V135" s="43"/>
      <c r="W135" s="57"/>
    </row>
    <row r="136" spans="1:23" s="18" customFormat="1" ht="15.75" customHeight="1" thickBot="1">
      <c r="A136" s="56"/>
      <c r="B136" s="148" t="s">
        <v>88</v>
      </c>
      <c r="C136" s="149"/>
      <c r="D136" s="150"/>
      <c r="E136" s="124" t="s">
        <v>89</v>
      </c>
      <c r="F136" s="121" t="s">
        <v>90</v>
      </c>
      <c r="G136" s="122" t="s">
        <v>91</v>
      </c>
      <c r="H136" s="9" t="s">
        <v>92</v>
      </c>
      <c r="I136" s="9" t="s">
        <v>93</v>
      </c>
      <c r="J136" s="132" t="s">
        <v>94</v>
      </c>
      <c r="K136" s="121" t="s">
        <v>95</v>
      </c>
      <c r="L136" s="125" t="s">
        <v>96</v>
      </c>
      <c r="M136" s="43"/>
      <c r="N136" s="151" t="s">
        <v>97</v>
      </c>
      <c r="O136" s="151"/>
      <c r="P136" s="151"/>
      <c r="Q136" s="151"/>
      <c r="R136" s="151"/>
      <c r="S136" s="151"/>
      <c r="T136" s="151"/>
      <c r="U136" s="151"/>
      <c r="V136" s="151"/>
      <c r="W136" s="152"/>
    </row>
    <row r="137" spans="1:23" s="18" customFormat="1" ht="18.75" customHeight="1" thickTop="1">
      <c r="A137" s="58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29"/>
      <c r="M137" s="43"/>
      <c r="N137" s="60"/>
      <c r="O137" s="46" t="s">
        <v>98</v>
      </c>
      <c r="P137" s="7"/>
      <c r="Q137" s="60"/>
      <c r="R137" s="60"/>
      <c r="S137" s="43"/>
      <c r="T137" s="61"/>
      <c r="U137" s="61"/>
      <c r="V137" s="61"/>
      <c r="W137" s="62"/>
    </row>
    <row r="138" spans="1:23" s="18" customFormat="1" ht="15.75" customHeight="1">
      <c r="A138" s="63"/>
      <c r="B138" s="46" t="s">
        <v>99</v>
      </c>
      <c r="C138" s="26"/>
      <c r="D138" s="26"/>
      <c r="E138" s="42"/>
      <c r="F138" s="43"/>
      <c r="G138" s="43"/>
      <c r="H138" s="43"/>
      <c r="I138" s="43"/>
      <c r="J138" s="43"/>
      <c r="K138" s="43"/>
      <c r="L138" s="43"/>
      <c r="M138" s="43"/>
      <c r="N138" s="61"/>
      <c r="O138" s="61"/>
      <c r="P138" s="46" t="s">
        <v>100</v>
      </c>
      <c r="Q138" s="61"/>
      <c r="R138" s="61"/>
      <c r="S138" s="61"/>
      <c r="T138" s="61"/>
      <c r="U138" s="61"/>
      <c r="V138" s="61"/>
      <c r="W138" s="62"/>
    </row>
    <row r="139" spans="1:23" s="18" customFormat="1" ht="15">
      <c r="A139" s="64"/>
      <c r="B139" s="46" t="s">
        <v>101</v>
      </c>
      <c r="C139" s="26"/>
      <c r="D139" s="26"/>
      <c r="E139" s="42"/>
      <c r="F139" s="43"/>
      <c r="G139" s="43"/>
      <c r="H139" s="43"/>
      <c r="I139" s="43"/>
      <c r="J139" s="43"/>
      <c r="K139" s="43"/>
      <c r="L139" s="43"/>
      <c r="M139" s="43"/>
      <c r="N139" s="16"/>
      <c r="O139" s="16"/>
      <c r="P139" s="46" t="s">
        <v>102</v>
      </c>
      <c r="Q139" s="16"/>
      <c r="R139" s="16"/>
      <c r="S139" s="16"/>
      <c r="T139" s="16"/>
      <c r="U139" s="16"/>
      <c r="V139" s="16"/>
      <c r="W139" s="17"/>
    </row>
    <row r="140" spans="1:23" s="18" customFormat="1" ht="15">
      <c r="A140" s="65"/>
      <c r="B140" s="46" t="s">
        <v>103</v>
      </c>
      <c r="C140" s="26"/>
      <c r="D140" s="26"/>
      <c r="E140" s="43"/>
      <c r="F140" s="43"/>
      <c r="G140" s="43"/>
      <c r="H140" s="126"/>
      <c r="I140" s="126"/>
      <c r="J140" s="126"/>
      <c r="K140" s="126"/>
      <c r="L140" s="126"/>
      <c r="M140" s="43"/>
      <c r="N140" s="43"/>
      <c r="O140" s="43"/>
      <c r="P140" s="46" t="s">
        <v>104</v>
      </c>
      <c r="Q140" s="66"/>
      <c r="R140" s="66"/>
      <c r="S140" s="66"/>
      <c r="T140" s="66"/>
      <c r="U140" s="66"/>
      <c r="V140" s="66"/>
      <c r="W140" s="67"/>
    </row>
    <row r="141" spans="1:23" s="18" customFormat="1" ht="24.75" customHeight="1">
      <c r="A141" s="65"/>
      <c r="B141" s="43"/>
      <c r="C141" s="151" t="s">
        <v>105</v>
      </c>
      <c r="D141" s="151"/>
      <c r="E141" s="151"/>
      <c r="F141" s="151"/>
      <c r="G141" s="151"/>
      <c r="H141" s="151"/>
      <c r="I141" s="151"/>
      <c r="J141" s="151"/>
      <c r="K141" s="151"/>
      <c r="L141" s="123"/>
      <c r="M141" s="43"/>
      <c r="N141" s="151" t="s">
        <v>106</v>
      </c>
      <c r="O141" s="151"/>
      <c r="P141" s="151"/>
      <c r="Q141" s="151"/>
      <c r="R141" s="151"/>
      <c r="S141" s="151"/>
      <c r="T141" s="151"/>
      <c r="U141" s="151"/>
      <c r="V141" s="151"/>
      <c r="W141" s="152"/>
    </row>
    <row r="142" spans="1:23" s="18" customFormat="1" ht="15.75" customHeight="1">
      <c r="A142" s="68"/>
      <c r="B142" s="43"/>
      <c r="C142" s="69"/>
      <c r="D142" s="147" t="s">
        <v>107</v>
      </c>
      <c r="E142" s="147"/>
      <c r="F142" s="147"/>
      <c r="G142" s="147"/>
      <c r="H142" s="147"/>
      <c r="I142" s="147"/>
      <c r="J142" s="147"/>
      <c r="K142" s="147"/>
      <c r="L142" s="123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7"/>
    </row>
    <row r="143" spans="1:23" s="18" customFormat="1" ht="15.75" thickBot="1">
      <c r="A143" s="64"/>
      <c r="B143" s="43"/>
      <c r="C143" s="43"/>
      <c r="D143" s="60" t="s">
        <v>108</v>
      </c>
      <c r="E143" s="60"/>
      <c r="F143" s="60"/>
      <c r="G143" s="126"/>
      <c r="H143" s="126"/>
      <c r="I143" s="126"/>
      <c r="J143" s="126"/>
      <c r="K143" s="126"/>
      <c r="L143" s="43"/>
      <c r="M143" s="133" t="s">
        <v>109</v>
      </c>
      <c r="N143" s="133"/>
      <c r="O143" s="133"/>
      <c r="P143" s="133"/>
      <c r="Q143" s="133"/>
      <c r="R143" s="133"/>
      <c r="S143" s="133"/>
      <c r="T143" s="133"/>
      <c r="U143" s="133"/>
      <c r="V143" s="133"/>
      <c r="W143" s="134"/>
    </row>
    <row r="144" spans="1:23" s="18" customFormat="1" ht="16.5" customHeight="1" thickBot="1" thickTop="1">
      <c r="A144" s="64"/>
      <c r="B144" s="46" t="s">
        <v>110</v>
      </c>
      <c r="C144" s="61"/>
      <c r="D144" s="61"/>
      <c r="E144" s="61"/>
      <c r="F144" s="61"/>
      <c r="G144" s="16"/>
      <c r="H144" s="16"/>
      <c r="I144" s="16"/>
      <c r="J144" s="16"/>
      <c r="K144" s="61"/>
      <c r="L144" s="61"/>
      <c r="M144" s="135" t="s">
        <v>111</v>
      </c>
      <c r="N144" s="136"/>
      <c r="O144" s="136"/>
      <c r="P144" s="136"/>
      <c r="Q144" s="136"/>
      <c r="R144" s="136"/>
      <c r="S144" s="136"/>
      <c r="T144" s="136"/>
      <c r="U144" s="136"/>
      <c r="V144" s="136"/>
      <c r="W144" s="137"/>
    </row>
    <row r="145" spans="1:23" s="18" customFormat="1" ht="16.5" thickBot="1" thickTop="1">
      <c r="A145" s="64"/>
      <c r="B145" s="46" t="s">
        <v>112</v>
      </c>
      <c r="C145" s="61"/>
      <c r="D145" s="61"/>
      <c r="E145" s="61"/>
      <c r="F145" s="61"/>
      <c r="G145" s="16"/>
      <c r="H145" s="61"/>
      <c r="I145" s="61"/>
      <c r="J145" s="61"/>
      <c r="K145" s="61"/>
      <c r="L145" s="61"/>
      <c r="M145" s="138" t="s">
        <v>88</v>
      </c>
      <c r="N145" s="139"/>
      <c r="O145" s="140"/>
      <c r="P145" s="70">
        <v>8</v>
      </c>
      <c r="Q145" s="71" t="s">
        <v>30</v>
      </c>
      <c r="R145" s="75">
        <v>28</v>
      </c>
      <c r="S145" s="75">
        <v>0</v>
      </c>
      <c r="T145" s="75">
        <v>0</v>
      </c>
      <c r="U145" s="75">
        <v>28</v>
      </c>
      <c r="V145" s="75" t="s">
        <v>60</v>
      </c>
      <c r="W145" s="76">
        <v>70</v>
      </c>
    </row>
    <row r="146" spans="1:23" s="18" customFormat="1" ht="15.75" thickTop="1">
      <c r="A146" s="64"/>
      <c r="B146" s="43"/>
      <c r="C146" s="43"/>
      <c r="D146" s="43"/>
      <c r="E146" s="43"/>
      <c r="F146" s="61"/>
      <c r="G146" s="61"/>
      <c r="H146" s="61"/>
      <c r="I146" s="61"/>
      <c r="J146" s="61"/>
      <c r="K146" s="61"/>
      <c r="L146" s="61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57"/>
    </row>
    <row r="147" spans="1:23" s="18" customFormat="1" ht="15.75" thickBot="1">
      <c r="A147" s="44" t="s">
        <v>113</v>
      </c>
      <c r="B147" s="72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4"/>
    </row>
    <row r="148" spans="1:23" s="18" customFormat="1" ht="15.75" customHeight="1">
      <c r="A148" s="114"/>
      <c r="B148" s="112"/>
      <c r="C148" s="112"/>
      <c r="D148" s="113"/>
      <c r="E148" s="113"/>
      <c r="F148" s="115"/>
      <c r="G148" s="116"/>
      <c r="H148" s="116"/>
      <c r="I148" s="116"/>
      <c r="J148" s="116"/>
      <c r="K148" s="113"/>
      <c r="L148" s="113"/>
      <c r="M148" s="112"/>
      <c r="N148" s="112"/>
      <c r="O148" s="113"/>
      <c r="P148" s="113"/>
      <c r="Q148" s="115"/>
      <c r="R148" s="116"/>
      <c r="S148" s="116"/>
      <c r="T148" s="116"/>
      <c r="U148" s="116"/>
      <c r="V148" s="113"/>
      <c r="W148" s="113"/>
    </row>
    <row r="149" spans="1:23" s="18" customFormat="1" ht="16.5">
      <c r="A149" s="83" t="s">
        <v>65</v>
      </c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164" t="s">
        <v>66</v>
      </c>
      <c r="R149" s="164"/>
      <c r="S149" s="164"/>
      <c r="T149" s="164"/>
      <c r="U149" s="164"/>
      <c r="V149" s="164"/>
      <c r="W149" s="164"/>
    </row>
    <row r="150" spans="1:23" s="18" customFormat="1" ht="16.5">
      <c r="A150" s="83" t="s">
        <v>67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165" t="s">
        <v>68</v>
      </c>
      <c r="R150" s="165"/>
      <c r="S150" s="165"/>
      <c r="T150" s="165"/>
      <c r="U150" s="165"/>
      <c r="V150" s="165"/>
      <c r="W150" s="165"/>
    </row>
    <row r="151" s="18" customFormat="1" ht="17.25" customHeight="1"/>
    <row r="152" s="18" customFormat="1" ht="16.5" customHeight="1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pans="1:23" ht="1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 ht="1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ht="1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 ht="1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1:23" ht="1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 ht="1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 ht="1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:23" ht="1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1:23" ht="1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1:23" ht="1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1:23" ht="1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1:23" ht="1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1:23" ht="1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1:23" ht="1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1:23" ht="1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:23" ht="1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1:23" ht="1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 ht="1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ht="1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1:23" ht="1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1:23" ht="1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1:23" ht="1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1:23" ht="1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 ht="1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1:23" ht="1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1:23" ht="1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1:23" ht="1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</row>
    <row r="214" spans="1:23" ht="1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</row>
    <row r="215" spans="1:23" ht="1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</row>
    <row r="216" spans="1:23" ht="1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</row>
    <row r="217" spans="1:23" ht="1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</row>
  </sheetData>
  <mergeCells count="247">
    <mergeCell ref="A107:W107"/>
    <mergeCell ref="A120:W120"/>
    <mergeCell ref="Q101:W101"/>
    <mergeCell ref="Q102:W102"/>
    <mergeCell ref="M90:W91"/>
    <mergeCell ref="A88:W88"/>
    <mergeCell ref="A93:A95"/>
    <mergeCell ref="B93:L94"/>
    <mergeCell ref="M93:W94"/>
    <mergeCell ref="B95:D95"/>
    <mergeCell ref="M95:O95"/>
    <mergeCell ref="A96:A98"/>
    <mergeCell ref="B96:L97"/>
    <mergeCell ref="M96:W97"/>
    <mergeCell ref="B98:D98"/>
    <mergeCell ref="M98:O98"/>
    <mergeCell ref="B89:L89"/>
    <mergeCell ref="M89:W89"/>
    <mergeCell ref="A90:A92"/>
    <mergeCell ref="M117:N117"/>
    <mergeCell ref="R115:U115"/>
    <mergeCell ref="B114:D114"/>
    <mergeCell ref="M114:O114"/>
    <mergeCell ref="A109:A111"/>
    <mergeCell ref="A9:J9"/>
    <mergeCell ref="A10:I10"/>
    <mergeCell ref="M39:N39"/>
    <mergeCell ref="P39:Q39"/>
    <mergeCell ref="B41:C41"/>
    <mergeCell ref="M37:O37"/>
    <mergeCell ref="M41:N41"/>
    <mergeCell ref="A29:A31"/>
    <mergeCell ref="M34:O34"/>
    <mergeCell ref="A38:A39"/>
    <mergeCell ref="E39:F39"/>
    <mergeCell ref="B49:L50"/>
    <mergeCell ref="M92:O92"/>
    <mergeCell ref="B92:D92"/>
    <mergeCell ref="R39:U39"/>
    <mergeCell ref="M31:O31"/>
    <mergeCell ref="E66:F66"/>
    <mergeCell ref="M66:N66"/>
    <mergeCell ref="P66:Q66"/>
    <mergeCell ref="B90:L91"/>
    <mergeCell ref="B67:C67"/>
    <mergeCell ref="M67:N67"/>
    <mergeCell ref="B52:L53"/>
    <mergeCell ref="M52:W53"/>
    <mergeCell ref="M51:O51"/>
    <mergeCell ref="B51:D51"/>
    <mergeCell ref="G65:J65"/>
    <mergeCell ref="M65:N65"/>
    <mergeCell ref="V65:W65"/>
    <mergeCell ref="G39:J39"/>
    <mergeCell ref="B38:C38"/>
    <mergeCell ref="B39:C39"/>
    <mergeCell ref="B40:C40"/>
    <mergeCell ref="E40:F40"/>
    <mergeCell ref="M40:N40"/>
    <mergeCell ref="M38:N38"/>
    <mergeCell ref="R38:U38"/>
    <mergeCell ref="M23:W24"/>
    <mergeCell ref="M26:W27"/>
    <mergeCell ref="A23:A25"/>
    <mergeCell ref="B23:L24"/>
    <mergeCell ref="M48:W48"/>
    <mergeCell ref="V38:W38"/>
    <mergeCell ref="M35:W36"/>
    <mergeCell ref="M29:W30"/>
    <mergeCell ref="B31:D31"/>
    <mergeCell ref="B34:D34"/>
    <mergeCell ref="B37:D37"/>
    <mergeCell ref="B29:L30"/>
    <mergeCell ref="M32:W33"/>
    <mergeCell ref="B35:L36"/>
    <mergeCell ref="G38:J38"/>
    <mergeCell ref="E38:F38"/>
    <mergeCell ref="K38:L38"/>
    <mergeCell ref="A19:W19"/>
    <mergeCell ref="A20:W20"/>
    <mergeCell ref="B25:D25"/>
    <mergeCell ref="A21:W21"/>
    <mergeCell ref="A26:A28"/>
    <mergeCell ref="M25:O25"/>
    <mergeCell ref="M28:O28"/>
    <mergeCell ref="B22:L22"/>
    <mergeCell ref="M22:W22"/>
    <mergeCell ref="B26:L27"/>
    <mergeCell ref="B28:D28"/>
    <mergeCell ref="G64:J64"/>
    <mergeCell ref="M64:N64"/>
    <mergeCell ref="A61:A63"/>
    <mergeCell ref="B61:L62"/>
    <mergeCell ref="M61:W62"/>
    <mergeCell ref="M63:O63"/>
    <mergeCell ref="B63:D63"/>
    <mergeCell ref="B55:L56"/>
    <mergeCell ref="B32:L33"/>
    <mergeCell ref="A47:W47"/>
    <mergeCell ref="A52:A54"/>
    <mergeCell ref="B54:D54"/>
    <mergeCell ref="A55:A57"/>
    <mergeCell ref="M55:W56"/>
    <mergeCell ref="B57:D57"/>
    <mergeCell ref="M57:O57"/>
    <mergeCell ref="A32:A34"/>
    <mergeCell ref="A40:A41"/>
    <mergeCell ref="B48:L48"/>
    <mergeCell ref="A35:A37"/>
    <mergeCell ref="A49:A51"/>
    <mergeCell ref="P38:Q38"/>
    <mergeCell ref="P40:Q40"/>
    <mergeCell ref="M49:W50"/>
    <mergeCell ref="B80:D80"/>
    <mergeCell ref="B65:C65"/>
    <mergeCell ref="R64:U64"/>
    <mergeCell ref="P64:Q64"/>
    <mergeCell ref="P65:Q65"/>
    <mergeCell ref="A66:A67"/>
    <mergeCell ref="B66:C66"/>
    <mergeCell ref="A45:W45"/>
    <mergeCell ref="A46:W46"/>
    <mergeCell ref="A74:W74"/>
    <mergeCell ref="R65:U65"/>
    <mergeCell ref="A64:A65"/>
    <mergeCell ref="K64:L64"/>
    <mergeCell ref="K65:L65"/>
    <mergeCell ref="E65:F65"/>
    <mergeCell ref="M54:O54"/>
    <mergeCell ref="A58:A60"/>
    <mergeCell ref="B58:L59"/>
    <mergeCell ref="M58:W59"/>
    <mergeCell ref="B60:D60"/>
    <mergeCell ref="M60:O60"/>
    <mergeCell ref="V64:W64"/>
    <mergeCell ref="B64:C64"/>
    <mergeCell ref="E64:F64"/>
    <mergeCell ref="M77:W77"/>
    <mergeCell ref="M80:O80"/>
    <mergeCell ref="A84:A86"/>
    <mergeCell ref="A8:R8"/>
    <mergeCell ref="K39:L39"/>
    <mergeCell ref="V39:W39"/>
    <mergeCell ref="A81:A83"/>
    <mergeCell ref="B81:L82"/>
    <mergeCell ref="M81:W82"/>
    <mergeCell ref="B83:D83"/>
    <mergeCell ref="R9:V9"/>
    <mergeCell ref="R10:V10"/>
    <mergeCell ref="R11:V11"/>
    <mergeCell ref="L9:M9"/>
    <mergeCell ref="A76:W76"/>
    <mergeCell ref="B77:L77"/>
    <mergeCell ref="M83:O83"/>
    <mergeCell ref="B84:L85"/>
    <mergeCell ref="M84:W85"/>
    <mergeCell ref="B86:D86"/>
    <mergeCell ref="M86:O86"/>
    <mergeCell ref="A78:A80"/>
    <mergeCell ref="B78:L79"/>
    <mergeCell ref="M78:W79"/>
    <mergeCell ref="Q149:W149"/>
    <mergeCell ref="Q150:W150"/>
    <mergeCell ref="B121:L121"/>
    <mergeCell ref="B118:C118"/>
    <mergeCell ref="M118:N118"/>
    <mergeCell ref="A119:W119"/>
    <mergeCell ref="M121:W121"/>
    <mergeCell ref="A122:A124"/>
    <mergeCell ref="B122:L123"/>
    <mergeCell ref="M122:W123"/>
    <mergeCell ref="E128:F128"/>
    <mergeCell ref="G128:J128"/>
    <mergeCell ref="K128:L128"/>
    <mergeCell ref="M128:N128"/>
    <mergeCell ref="P128:Q128"/>
    <mergeCell ref="R128:U128"/>
    <mergeCell ref="V128:W128"/>
    <mergeCell ref="B129:C129"/>
    <mergeCell ref="E129:F129"/>
    <mergeCell ref="G129:J129"/>
    <mergeCell ref="K129:L129"/>
    <mergeCell ref="M129:N129"/>
    <mergeCell ref="P129:Q129"/>
    <mergeCell ref="N141:W141"/>
    <mergeCell ref="M109:W110"/>
    <mergeCell ref="B111:D111"/>
    <mergeCell ref="M111:O111"/>
    <mergeCell ref="R129:U129"/>
    <mergeCell ref="V129:W129"/>
    <mergeCell ref="A117:A118"/>
    <mergeCell ref="B117:C117"/>
    <mergeCell ref="E117:F117"/>
    <mergeCell ref="E115:F115"/>
    <mergeCell ref="G115:J115"/>
    <mergeCell ref="K115:L115"/>
    <mergeCell ref="M115:N115"/>
    <mergeCell ref="P115:Q115"/>
    <mergeCell ref="P117:Q117"/>
    <mergeCell ref="B124:D124"/>
    <mergeCell ref="M124:O124"/>
    <mergeCell ref="A125:A127"/>
    <mergeCell ref="B125:L126"/>
    <mergeCell ref="M125:W126"/>
    <mergeCell ref="B127:D127"/>
    <mergeCell ref="M127:O127"/>
    <mergeCell ref="A128:A129"/>
    <mergeCell ref="B128:C128"/>
    <mergeCell ref="R12:V12"/>
    <mergeCell ref="D142:K142"/>
    <mergeCell ref="A106:W106"/>
    <mergeCell ref="A105:W105"/>
    <mergeCell ref="Q70:W70"/>
    <mergeCell ref="Q71:W71"/>
    <mergeCell ref="A75:W75"/>
    <mergeCell ref="V115:W115"/>
    <mergeCell ref="B116:C116"/>
    <mergeCell ref="E116:F116"/>
    <mergeCell ref="G116:J116"/>
    <mergeCell ref="B108:L108"/>
    <mergeCell ref="M108:W108"/>
    <mergeCell ref="K116:L116"/>
    <mergeCell ref="M116:N116"/>
    <mergeCell ref="P116:Q116"/>
    <mergeCell ref="R116:U116"/>
    <mergeCell ref="V116:W116"/>
    <mergeCell ref="A112:A114"/>
    <mergeCell ref="B112:L113"/>
    <mergeCell ref="M112:W113"/>
    <mergeCell ref="A115:A116"/>
    <mergeCell ref="B115:C115"/>
    <mergeCell ref="B109:L110"/>
    <mergeCell ref="M143:W143"/>
    <mergeCell ref="M144:W144"/>
    <mergeCell ref="M145:O145"/>
    <mergeCell ref="B134:L135"/>
    <mergeCell ref="N134:Q134"/>
    <mergeCell ref="B136:D136"/>
    <mergeCell ref="N136:W136"/>
    <mergeCell ref="C141:K141"/>
    <mergeCell ref="A130:A131"/>
    <mergeCell ref="B130:C130"/>
    <mergeCell ref="E130:F130"/>
    <mergeCell ref="M130:N130"/>
    <mergeCell ref="P130:Q130"/>
    <mergeCell ref="B131:C131"/>
    <mergeCell ref="M131:N131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55" r:id="rId2"/>
  <headerFooter alignWithMargins="0">
    <oddHeader>&amp;R
</oddHeader>
  </headerFooter>
  <rowBreaks count="2" manualBreakCount="2">
    <brk id="72" max="16383" man="1"/>
    <brk id="15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dcterms:created xsi:type="dcterms:W3CDTF">2005-09-25T13:40:53Z</dcterms:created>
  <dcterms:modified xsi:type="dcterms:W3CDTF">2015-12-15T05:57:20Z</dcterms:modified>
  <cp:category/>
  <cp:version/>
  <cp:contentType/>
  <cp:contentStatus/>
</cp:coreProperties>
</file>