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 I-II" sheetId="1" r:id="rId1"/>
  </sheets>
  <definedNames>
    <definedName name="_xlnm.Print_Area" localSheetId="0">'Anii I-II'!$A$1:$W$187</definedName>
  </definedNames>
  <calcPr fullCalcOnLoad="1"/>
</workbook>
</file>

<file path=xl/sharedStrings.xml><?xml version="1.0" encoding="utf-8"?>
<sst xmlns="http://schemas.openxmlformats.org/spreadsheetml/2006/main" count="226" uniqueCount="125">
  <si>
    <t>Politehnica University Timişoara</t>
  </si>
  <si>
    <t>MECHANICS Faculty</t>
  </si>
  <si>
    <r>
      <t>Bachelor Domain (</t>
    </r>
    <r>
      <rPr>
        <b/>
        <sz val="12"/>
        <color indexed="18"/>
        <rFont val="Arial"/>
        <family val="2"/>
      </rPr>
      <t>DL</t>
    </r>
    <r>
      <rPr>
        <sz val="12"/>
        <color indexed="18"/>
        <rFont val="Arial"/>
        <family val="2"/>
      </rPr>
      <t xml:space="preserve">): </t>
    </r>
  </si>
  <si>
    <t xml:space="preserve">APPLIED ENGINEERING SCIENCES </t>
  </si>
  <si>
    <t>Master program</t>
  </si>
  <si>
    <t xml:space="preserve">IMPLANTS, PROSTHETICS AND BIOMECHANICAL EVALUATION </t>
  </si>
  <si>
    <r>
      <t>Fundamental Domain of Hierarchy (</t>
    </r>
    <r>
      <rPr>
        <b/>
        <sz val="12"/>
        <color indexed="18"/>
        <rFont val="Arial"/>
        <family val="2"/>
      </rPr>
      <t>DFI</t>
    </r>
    <r>
      <rPr>
        <sz val="12"/>
        <color indexed="18"/>
        <rFont val="Arial"/>
        <family val="2"/>
      </rPr>
      <t>): ENGINEETING SCIENCES</t>
    </r>
  </si>
  <si>
    <r>
      <t>Branch of Sciences (</t>
    </r>
    <r>
      <rPr>
        <b/>
        <sz val="12"/>
        <color indexed="18"/>
        <rFont val="Arial"/>
        <family val="2"/>
      </rPr>
      <t>RSI</t>
    </r>
    <r>
      <rPr>
        <sz val="12"/>
        <color indexed="18"/>
        <rFont val="Arial"/>
        <family val="2"/>
      </rPr>
      <t>): MEC.ENG., MECATRONICS, IND.ENG. and MANAGEMENT</t>
    </r>
  </si>
  <si>
    <r>
      <t>Domain of Hierarchy (</t>
    </r>
    <r>
      <rPr>
        <b/>
        <sz val="12"/>
        <color indexed="18"/>
        <rFont val="Arial"/>
        <family val="2"/>
      </rPr>
      <t>DII</t>
    </r>
    <r>
      <rPr>
        <sz val="12"/>
        <color indexed="18"/>
        <rFont val="Arial"/>
        <family val="2"/>
      </rPr>
      <t>): INDUSTRIAL ENGINEERING</t>
    </r>
  </si>
  <si>
    <r>
      <t xml:space="preserve">Master domain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APPLIED ENGINEERING SCIENCES </t>
    </r>
  </si>
  <si>
    <t>Cod DFI.Cod RSI.Cod DII.Cod DSU_M</t>
  </si>
  <si>
    <t>Ciclul</t>
  </si>
  <si>
    <t>c1c2c3</t>
  </si>
  <si>
    <t>a1a2</t>
  </si>
  <si>
    <t>M</t>
  </si>
  <si>
    <t>CURRICULA</t>
  </si>
  <si>
    <t>Academical year 2015 - 2016</t>
  </si>
  <si>
    <t>YEAR  I</t>
  </si>
  <si>
    <t>SEMESTER 1</t>
  </si>
  <si>
    <t>SEMESTER 2</t>
  </si>
  <si>
    <t>1</t>
  </si>
  <si>
    <t xml:space="preserve">  Acquisition and monitoring techniques in healthcare</t>
  </si>
  <si>
    <t xml:space="preserve">  Implantology and prosthetic inteligence</t>
  </si>
  <si>
    <t>E</t>
  </si>
  <si>
    <t>DCA</t>
  </si>
  <si>
    <t>2</t>
  </si>
  <si>
    <t xml:space="preserve">Optional course 1                                                                                                                     </t>
  </si>
  <si>
    <t xml:space="preserve">Optional course 3                                                                                            </t>
  </si>
  <si>
    <t>DA</t>
  </si>
  <si>
    <t>3</t>
  </si>
  <si>
    <t xml:space="preserve">Optional course 2                                                                         </t>
  </si>
  <si>
    <t xml:space="preserve">   Experimental techniques investigation in biomechanics</t>
  </si>
  <si>
    <t>DS</t>
  </si>
  <si>
    <t>4</t>
  </si>
  <si>
    <t>Advanced Biomechanics</t>
  </si>
  <si>
    <t xml:space="preserve">Optional course 4                                                                   </t>
  </si>
  <si>
    <t>5</t>
  </si>
  <si>
    <t>6</t>
  </si>
  <si>
    <t>7</t>
  </si>
  <si>
    <t>8</t>
  </si>
  <si>
    <t>9</t>
  </si>
  <si>
    <t>total / semestru</t>
  </si>
  <si>
    <t xml:space="preserve">ore: </t>
  </si>
  <si>
    <t>VPI:</t>
  </si>
  <si>
    <t xml:space="preserve">credite: </t>
  </si>
  <si>
    <t>evaluări: 4E</t>
  </si>
  <si>
    <t>evaluări:  4E</t>
  </si>
  <si>
    <t>total / săptămână</t>
  </si>
  <si>
    <t>din care:</t>
  </si>
  <si>
    <t>(c, s, l, p)</t>
  </si>
  <si>
    <t>Legenda</t>
  </si>
  <si>
    <t>Nume disciplina</t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</si>
  <si>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</si>
  <si>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</si>
  <si>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</si>
  <si>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</si>
  <si>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</si>
  <si>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</si>
  <si>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</si>
  <si>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</si>
  <si>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</si>
  <si>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</si>
  <si>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</si>
  <si>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</si>
  <si>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</si>
  <si>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</si>
  <si>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</si>
  <si>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</si>
  <si>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cunoastere avansata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</si>
  <si>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</si>
  <si>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</si>
  <si>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</si>
  <si>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</si>
  <si>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</si>
  <si>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</si>
  <si>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t>Exemplu</t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</si>
  <si>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</si>
  <si>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t>Tehnologii Internet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</si>
  <si>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</si>
  <si>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t>(*) - discipline optionale activate in anul universitar 2015 / 2016</t>
  </si>
  <si>
    <t>OPTIONAL COURSES</t>
  </si>
  <si>
    <t>YEAR I</t>
  </si>
  <si>
    <t>01</t>
  </si>
  <si>
    <t xml:space="preserve"> Independent optional course 1                                                    1. Lasers application in medicine                                        </t>
  </si>
  <si>
    <t xml:space="preserve"> Independent optional course 3                                                  Strength and fatigue biomechanical structures</t>
  </si>
  <si>
    <t>02</t>
  </si>
  <si>
    <t xml:space="preserve"> Independent optional course 1                                                Advanced tehnicques for retrieving online signals </t>
  </si>
  <si>
    <t xml:space="preserve">  Independent optional course 3                                                                     Biomechanical analysis of nonlinear systems          </t>
  </si>
  <si>
    <t>03</t>
  </si>
  <si>
    <t xml:space="preserve"> Independent optional course 1                                      Biophotonics</t>
  </si>
  <si>
    <t xml:space="preserve"> Independent optional course 3                                                  Coating  materials and  techniques for medical implants</t>
  </si>
  <si>
    <t>04</t>
  </si>
  <si>
    <t xml:space="preserve">  Independent optional course 2                                                     Mechanotherapy and general physiotherapy techniques
          </t>
  </si>
  <si>
    <t xml:space="preserve">    Independent optional course 4                                                             Kinetotherapy and Kinetoprophylaxy  in Sport                                                                </t>
  </si>
  <si>
    <t>05</t>
  </si>
  <si>
    <t xml:space="preserve"> Independent optional course 2                                       Rehabilitation    engineering </t>
  </si>
  <si>
    <t xml:space="preserve">  Independent optional course 4                                                                                             Surgical techniques for implantation                                                                      </t>
  </si>
  <si>
    <t>06</t>
  </si>
  <si>
    <t xml:space="preserve"> Independent optional course 2                                              Equipments for therapeutic biomechanics recovery techniques</t>
  </si>
  <si>
    <t xml:space="preserve"> Independent optional course 4                                                                  Measuring systems for vital indicators of the patient</t>
  </si>
  <si>
    <t>YEAR  II</t>
  </si>
  <si>
    <t>SEMESTER 3</t>
  </si>
  <si>
    <t>SEMESTER 4</t>
  </si>
  <si>
    <t xml:space="preserve"> Independent optional course 5                                                                                 </t>
  </si>
  <si>
    <t>Research activities                                                                           7 weeks x 14 hours/week</t>
  </si>
  <si>
    <t>D</t>
  </si>
  <si>
    <t xml:space="preserve"> Independent optional course 6                                                                                        </t>
  </si>
  <si>
    <t xml:space="preserve"> Dissertation  development                                                                      7 săptămâni x 14 ore/săptămână</t>
  </si>
  <si>
    <t>Medical robotics</t>
  </si>
  <si>
    <t>Ortognatodontic Devices</t>
  </si>
  <si>
    <t xml:space="preserve">evaluări: </t>
  </si>
  <si>
    <t>4E</t>
  </si>
  <si>
    <t>evaluări:  1E,1D</t>
  </si>
  <si>
    <t>YEAR II</t>
  </si>
  <si>
    <t>SEMESTRUL 3</t>
  </si>
  <si>
    <t>SEMESTRUL 4</t>
  </si>
  <si>
    <t xml:space="preserve"> Independent optional course 5                                                    Equipments for advanced therapy and  surgical sechniques                                                                                       </t>
  </si>
  <si>
    <t xml:space="preserve">  Independent optional course 5                                                                   Design and development of artificial organs                                      </t>
  </si>
  <si>
    <t xml:space="preserve">   Independent optional course 5                                                        CAD/CAM/CAE  techniques for medical devices </t>
  </si>
  <si>
    <t xml:space="preserve">   Independent optional course 6                                                                                            Applied statistics in medical research         </t>
  </si>
  <si>
    <t xml:space="preserve">  Independent optional course 6                                                                        Algorithms, modeling and simulation techniques  </t>
  </si>
  <si>
    <t>07</t>
  </si>
  <si>
    <t>08</t>
  </si>
  <si>
    <t>RECTOR,</t>
  </si>
  <si>
    <t>Prof.univ.dr.ing.Viorel-Aurel ŞERBAN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</si>
</sst>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b/>
      <sz val="14"/>
      <color indexed="18"/>
      <name val="Franklin Gothic Medium"/>
      <family val="2"/>
    </font>
    <font>
      <sz val="11"/>
      <color indexed="56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Verdana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sz val="12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sz val="12"/>
      <color rgb="FFFF0000"/>
      <name val="Verdana"/>
      <family val="2"/>
    </font>
    <font>
      <sz val="12"/>
      <color rgb="FF002060"/>
      <name val="Arial"/>
      <family val="2"/>
    </font>
    <font>
      <sz val="12"/>
      <color rgb="FF000080"/>
      <name val="Arial"/>
      <family val="2"/>
    </font>
    <font>
      <sz val="10"/>
      <color theme="1"/>
      <name val="Arial"/>
      <family val="2"/>
    </font>
    <font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/>
      <top style="medium">
        <color theme="3" tint="-0.24993999302387238"/>
      </top>
      <bottom/>
    </border>
    <border>
      <left/>
      <right/>
      <top style="medium">
        <color theme="3" tint="-0.24993999302387238"/>
      </top>
      <bottom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/>
      <top style="medium">
        <color theme="3" tint="-0.24993999302387238"/>
      </top>
      <bottom style="double"/>
    </border>
    <border>
      <left/>
      <right style="medium">
        <color theme="3" tint="-0.24993999302387238"/>
      </right>
      <top/>
      <bottom/>
    </border>
    <border>
      <left/>
      <right style="medium">
        <color theme="3" tint="-0.24993999302387238"/>
      </right>
      <top style="medium">
        <color theme="3" tint="-0.24993999302387238"/>
      </top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 style="thin"/>
      <top style="thin"/>
      <bottom style="double"/>
    </border>
    <border>
      <left style="medium">
        <color theme="3" tint="-0.24993999302387238"/>
      </left>
      <right/>
      <top/>
      <bottom style="medium">
        <color theme="3" tint="-0.24993999302387238"/>
      </bottom>
    </border>
    <border>
      <left/>
      <right/>
      <top style="thin">
        <color indexed="56"/>
      </top>
      <bottom/>
    </border>
    <border>
      <left style="thin">
        <color indexed="56"/>
      </left>
      <right/>
      <top/>
      <bottom style="thin">
        <color indexed="56"/>
      </bottom>
    </border>
    <border>
      <left/>
      <right/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/>
    </border>
    <border>
      <left style="medium">
        <color theme="3" tint="-0.24993999302387238"/>
      </left>
      <right/>
      <top/>
      <bottom/>
    </border>
    <border>
      <left/>
      <right/>
      <top/>
      <bottom style="medium">
        <color theme="3" tint="-0.24993999302387238"/>
      </bottom>
    </border>
    <border>
      <left/>
      <right style="medium">
        <color theme="3" tint="-0.24993999302387238"/>
      </right>
      <top/>
      <bottom style="medium">
        <color theme="3" tint="-0.24993999302387238"/>
      </bottom>
    </border>
    <border>
      <left style="double"/>
      <right style="medium">
        <color theme="3" tint="-0.24993999302387238"/>
      </right>
      <top style="double"/>
      <bottom style="double"/>
    </border>
    <border>
      <left style="double"/>
      <right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medium">
        <color theme="3" tint="-0.24993999302387238"/>
      </right>
      <top style="double"/>
      <bottom style="double"/>
    </border>
    <border>
      <left/>
      <right/>
      <top/>
      <bottom style="double"/>
    </border>
    <border>
      <left/>
      <right style="medium">
        <color theme="3" tint="-0.24993999302387238"/>
      </right>
      <top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/>
    </xf>
    <xf numFmtId="0" fontId="4" fillId="0" borderId="3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32" xfId="0" applyFont="1" applyFill="1" applyBorder="1" applyAlignment="1" quotePrefix="1">
      <alignment horizontal="left" vertical="center" wrapText="1"/>
    </xf>
    <xf numFmtId="0" fontId="13" fillId="0" borderId="0" xfId="0" applyFont="1" applyFill="1" applyBorder="1" applyAlignment="1" quotePrefix="1">
      <alignment vertical="center" wrapText="1"/>
    </xf>
    <xf numFmtId="0" fontId="6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0" fontId="2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3" fillId="0" borderId="0" xfId="0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3" fillId="0" borderId="0" xfId="52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/>
    </xf>
    <xf numFmtId="0" fontId="61" fillId="0" borderId="45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top" wrapText="1"/>
    </xf>
    <xf numFmtId="0" fontId="66" fillId="33" borderId="53" xfId="0" applyFont="1" applyFill="1" applyBorder="1" applyAlignment="1">
      <alignment horizontal="center"/>
    </xf>
    <xf numFmtId="0" fontId="67" fillId="33" borderId="5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21</xdr:col>
      <xdr:colOff>295275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2828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53"/>
  <sheetViews>
    <sheetView tabSelected="1" view="pageBreakPreview" zoomScale="90" zoomScaleSheetLayoutView="90" zoomScalePageLayoutView="0" workbookViewId="0" topLeftCell="A1">
      <selection activeCell="AA17" sqref="AA17"/>
    </sheetView>
  </sheetViews>
  <sheetFormatPr defaultColWidth="9.140625" defaultRowHeight="12.75"/>
  <cols>
    <col min="1" max="1" width="9.57421875" style="0" customWidth="1"/>
    <col min="2" max="3" width="5.7109375" style="0" customWidth="1"/>
    <col min="4" max="4" width="9.28125" style="0" customWidth="1"/>
    <col min="5" max="7" width="4.7109375" style="0" customWidth="1"/>
    <col min="8" max="8" width="7.140625" style="0" customWidth="1"/>
    <col min="9" max="10" width="4.7109375" style="0" customWidth="1"/>
    <col min="11" max="11" width="6.00390625" style="0" customWidth="1"/>
    <col min="12" max="12" width="5.28125" style="0" customWidth="1"/>
    <col min="13" max="14" width="5.7109375" style="0" customWidth="1"/>
    <col min="15" max="15" width="10.57421875" style="0" customWidth="1"/>
    <col min="16" max="23" width="4.7109375" style="0" customWidth="1"/>
  </cols>
  <sheetData>
    <row r="2" spans="2:17" s="55" customFormat="1" ht="1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55" customFormat="1" ht="18">
      <c r="A3" s="52" t="s">
        <v>0</v>
      </c>
      <c r="B3" s="56"/>
      <c r="C3" s="56"/>
      <c r="D3" s="56"/>
      <c r="E3" s="56"/>
      <c r="F3" s="56"/>
      <c r="G3" s="56"/>
      <c r="K3" s="29"/>
      <c r="L3" s="29"/>
      <c r="M3" s="29"/>
      <c r="N3" s="29"/>
      <c r="O3" s="29"/>
      <c r="P3" s="29"/>
      <c r="Q3" s="29"/>
    </row>
    <row r="4" spans="1:22" s="55" customFormat="1" ht="15" customHeight="1">
      <c r="A4" s="101" t="s">
        <v>1</v>
      </c>
      <c r="B4" s="29"/>
      <c r="C4" s="29"/>
      <c r="D4" s="29"/>
      <c r="E4" s="29"/>
      <c r="F4" s="29"/>
      <c r="G4" s="29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1:17" s="55" customFormat="1" ht="15.75">
      <c r="K5" s="56"/>
      <c r="L5" s="56"/>
      <c r="M5" s="56"/>
      <c r="N5" s="56"/>
      <c r="O5" s="56"/>
      <c r="P5" s="56"/>
      <c r="Q5" s="56"/>
    </row>
    <row r="6" spans="1:17" s="55" customFormat="1" ht="15.75">
      <c r="A6" s="61"/>
      <c r="K6" s="56"/>
      <c r="L6" s="56"/>
      <c r="M6" s="56"/>
      <c r="N6" s="56"/>
      <c r="O6" s="56"/>
      <c r="P6" s="56"/>
      <c r="Q6" s="56"/>
    </row>
    <row r="7" spans="1:17" s="55" customFormat="1" ht="15.75">
      <c r="A7" s="103" t="s">
        <v>2</v>
      </c>
      <c r="B7" s="103"/>
      <c r="C7" s="103"/>
      <c r="D7" s="103"/>
      <c r="E7" s="103" t="s">
        <v>3</v>
      </c>
      <c r="F7" s="103"/>
      <c r="G7" s="103"/>
      <c r="H7" s="103"/>
      <c r="I7" s="103"/>
      <c r="J7" s="103"/>
      <c r="K7" s="103"/>
      <c r="L7" s="56"/>
      <c r="M7" s="56"/>
      <c r="N7" s="56"/>
      <c r="O7" s="56"/>
      <c r="P7" s="56"/>
      <c r="Q7" s="56"/>
    </row>
    <row r="8" spans="1:17" s="55" customFormat="1" ht="15.75">
      <c r="A8" s="103" t="s">
        <v>4</v>
      </c>
      <c r="B8" s="103"/>
      <c r="C8" s="103"/>
      <c r="D8" s="103"/>
      <c r="E8" s="103" t="s">
        <v>5</v>
      </c>
      <c r="F8" s="103"/>
      <c r="G8" s="103"/>
      <c r="H8" s="103"/>
      <c r="I8" s="103"/>
      <c r="J8" s="103"/>
      <c r="K8" s="103"/>
      <c r="L8" s="103"/>
      <c r="M8" s="103"/>
      <c r="N8" s="103"/>
      <c r="O8" s="56"/>
      <c r="P8" s="56"/>
      <c r="Q8" s="56"/>
    </row>
    <row r="9" spans="1:25" s="24" customFormat="1" ht="15.75" customHeight="1">
      <c r="A9" s="124"/>
      <c r="B9" s="124"/>
      <c r="C9" s="124"/>
      <c r="D9" s="124"/>
      <c r="E9" s="124"/>
      <c r="F9" s="124"/>
      <c r="G9" s="124"/>
      <c r="H9" s="124"/>
      <c r="I9" s="124"/>
      <c r="J9" s="5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26"/>
    </row>
    <row r="10" spans="1:25" s="24" customFormat="1" ht="15.75">
      <c r="A10" s="59"/>
      <c r="B10" s="105"/>
      <c r="C10" s="105"/>
      <c r="D10" s="105"/>
      <c r="E10" s="105"/>
      <c r="F10" s="105"/>
      <c r="G10" s="105"/>
      <c r="H10" s="105"/>
      <c r="I10" s="105"/>
      <c r="J10" s="5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26"/>
    </row>
    <row r="11" spans="1:25" s="24" customFormat="1" ht="15.75">
      <c r="A11" s="102" t="s">
        <v>6</v>
      </c>
      <c r="B11" s="103"/>
      <c r="C11" s="103"/>
      <c r="D11" s="103"/>
      <c r="E11" s="103"/>
      <c r="F11" s="103"/>
      <c r="G11" s="103"/>
      <c r="H11" s="104"/>
      <c r="I11" s="103"/>
      <c r="J11" s="103"/>
      <c r="K11" s="103"/>
      <c r="L11" s="103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26"/>
    </row>
    <row r="12" spans="1:25" s="8" customFormat="1" ht="15.75">
      <c r="A12" s="103" t="s">
        <v>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30"/>
      <c r="Q12" s="30"/>
      <c r="R12" s="30"/>
      <c r="S12" s="30"/>
      <c r="T12" s="30"/>
      <c r="U12" s="30"/>
      <c r="V12" s="30"/>
      <c r="W12" s="30"/>
      <c r="X12" s="30"/>
      <c r="Y12" s="26"/>
    </row>
    <row r="13" spans="1:25" s="8" customFormat="1" ht="15.75">
      <c r="A13" s="103" t="s">
        <v>8</v>
      </c>
      <c r="B13" s="103"/>
      <c r="C13" s="103"/>
      <c r="D13" s="103"/>
      <c r="E13" s="103"/>
      <c r="F13" s="103"/>
      <c r="G13" s="103"/>
      <c r="H13" s="103"/>
      <c r="I13" s="103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26"/>
    </row>
    <row r="14" spans="1:10" ht="15.75">
      <c r="A14" s="28" t="s">
        <v>9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1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23" ht="31.5" customHeight="1">
      <c r="A16" s="64" t="s">
        <v>10</v>
      </c>
      <c r="B16" s="60"/>
      <c r="C16" s="60"/>
      <c r="D16" s="60"/>
      <c r="E16" s="60"/>
      <c r="F16" s="60"/>
      <c r="G16" s="26"/>
      <c r="H16" s="30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</row>
    <row r="17" spans="1:10" ht="15">
      <c r="A17" s="62">
        <v>20</v>
      </c>
      <c r="B17" s="63">
        <v>70</v>
      </c>
      <c r="C17" s="63">
        <v>20</v>
      </c>
      <c r="D17" s="63"/>
      <c r="E17" s="63">
        <v>30</v>
      </c>
      <c r="F17" s="63"/>
      <c r="G17" s="100"/>
      <c r="H17" s="30"/>
      <c r="I17" s="30"/>
      <c r="J17" s="30"/>
    </row>
    <row r="18" spans="8:16" ht="15">
      <c r="H18" s="193" t="s">
        <v>11</v>
      </c>
      <c r="I18" s="193"/>
      <c r="J18" s="194" t="s">
        <v>12</v>
      </c>
      <c r="K18" s="194"/>
      <c r="L18" s="194" t="s">
        <v>13</v>
      </c>
      <c r="M18" s="194"/>
      <c r="N18" s="99"/>
      <c r="O18" s="99"/>
      <c r="P18" s="99"/>
    </row>
    <row r="19" spans="8:16" ht="15">
      <c r="H19" s="193" t="s">
        <v>14</v>
      </c>
      <c r="I19" s="193"/>
      <c r="J19" s="194">
        <v>460</v>
      </c>
      <c r="K19" s="194"/>
      <c r="L19" s="194">
        <v>15</v>
      </c>
      <c r="M19" s="194"/>
      <c r="N19" s="99"/>
      <c r="O19" s="99"/>
      <c r="P19" s="99"/>
    </row>
    <row r="20" spans="1:23" s="6" customFormat="1" ht="14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7" customFormat="1" ht="18">
      <c r="A21" s="187" t="s">
        <v>15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23" s="7" customFormat="1" ht="18">
      <c r="A22" s="187" t="s">
        <v>16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</row>
    <row r="23" spans="1:23" s="8" customFormat="1" ht="18.75" thickBot="1">
      <c r="A23" s="188" t="s">
        <v>17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</row>
    <row r="24" spans="1:23" s="8" customFormat="1" ht="27.75" customHeight="1" thickBot="1" thickTop="1">
      <c r="A24" s="9"/>
      <c r="B24" s="180" t="s">
        <v>18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2"/>
      <c r="M24" s="181" t="s">
        <v>19</v>
      </c>
      <c r="N24" s="181"/>
      <c r="O24" s="181"/>
      <c r="P24" s="181"/>
      <c r="Q24" s="181"/>
      <c r="R24" s="181"/>
      <c r="S24" s="181"/>
      <c r="T24" s="181"/>
      <c r="U24" s="181"/>
      <c r="V24" s="181"/>
      <c r="W24" s="182"/>
    </row>
    <row r="25" spans="1:23" s="8" customFormat="1" ht="13.5" customHeight="1" thickTop="1">
      <c r="A25" s="116" t="s">
        <v>20</v>
      </c>
      <c r="B25" s="150" t="s">
        <v>21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2"/>
      <c r="M25" s="150" t="s">
        <v>22</v>
      </c>
      <c r="N25" s="151"/>
      <c r="O25" s="151"/>
      <c r="P25" s="151"/>
      <c r="Q25" s="151"/>
      <c r="R25" s="151"/>
      <c r="S25" s="151"/>
      <c r="T25" s="151"/>
      <c r="U25" s="151"/>
      <c r="V25" s="151"/>
      <c r="W25" s="152"/>
    </row>
    <row r="26" spans="1:23" s="8" customFormat="1" ht="23.25" customHeight="1">
      <c r="A26" s="116"/>
      <c r="B26" s="153"/>
      <c r="C26" s="154"/>
      <c r="D26" s="154"/>
      <c r="E26" s="154"/>
      <c r="F26" s="154"/>
      <c r="G26" s="154"/>
      <c r="H26" s="154"/>
      <c r="I26" s="154"/>
      <c r="J26" s="154"/>
      <c r="K26" s="154"/>
      <c r="L26" s="155"/>
      <c r="M26" s="153"/>
      <c r="N26" s="154"/>
      <c r="O26" s="154"/>
      <c r="P26" s="154"/>
      <c r="Q26" s="154"/>
      <c r="R26" s="154"/>
      <c r="S26" s="154"/>
      <c r="T26" s="154"/>
      <c r="U26" s="154"/>
      <c r="V26" s="154"/>
      <c r="W26" s="155"/>
    </row>
    <row r="27" spans="1:23" s="8" customFormat="1" ht="19.5" customHeight="1" thickBot="1">
      <c r="A27" s="117"/>
      <c r="B27" s="112" t="str">
        <f>CONCATENATE($H$19,$J$19,".",$L$19,".","0",RIGHT($B$24,1),".",RIGHT(K27,2),$A25)</f>
        <v>M460.15.01.CA1</v>
      </c>
      <c r="C27" s="113"/>
      <c r="D27" s="114"/>
      <c r="E27" s="11">
        <v>8</v>
      </c>
      <c r="F27" s="12" t="s">
        <v>23</v>
      </c>
      <c r="G27" s="12">
        <v>28</v>
      </c>
      <c r="H27" s="12">
        <v>0</v>
      </c>
      <c r="I27" s="12">
        <v>14</v>
      </c>
      <c r="J27" s="12">
        <v>14</v>
      </c>
      <c r="K27" s="96" t="s">
        <v>24</v>
      </c>
      <c r="L27" s="14">
        <v>136</v>
      </c>
      <c r="M27" s="112" t="str">
        <f>CONCATENATE($H$19,$J$19,".",$L$19,".","0",RIGHT($M$24,1),".",RIGHT(V27,2),$A25)</f>
        <v>M460.15.02.CA1</v>
      </c>
      <c r="N27" s="113"/>
      <c r="O27" s="114"/>
      <c r="P27" s="11">
        <v>8</v>
      </c>
      <c r="Q27" s="12" t="s">
        <v>23</v>
      </c>
      <c r="R27" s="12">
        <v>28</v>
      </c>
      <c r="S27" s="12">
        <v>0</v>
      </c>
      <c r="T27" s="12">
        <v>0</v>
      </c>
      <c r="U27" s="12">
        <v>28</v>
      </c>
      <c r="V27" s="96" t="s">
        <v>24</v>
      </c>
      <c r="W27" s="14">
        <v>136</v>
      </c>
    </row>
    <row r="28" spans="1:23" s="8" customFormat="1" ht="13.5" customHeight="1" thickTop="1">
      <c r="A28" s="115" t="s">
        <v>25</v>
      </c>
      <c r="B28" s="118" t="s">
        <v>26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20"/>
      <c r="M28" s="119" t="s">
        <v>27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20"/>
    </row>
    <row r="29" spans="1:23" s="8" customFormat="1" ht="18" customHeight="1">
      <c r="A29" s="116"/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3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3"/>
    </row>
    <row r="30" spans="1:23" s="8" customFormat="1" ht="18" customHeight="1" thickBot="1">
      <c r="A30" s="117"/>
      <c r="B30" s="109" t="str">
        <f>CONCATENATE($H$19,$J$19,".",$L$19,".","0",RIGHT($B$24,1),".",RIGHT(K30,2),$A$28,"-ij")</f>
        <v>M460.15.01.CA2-ij</v>
      </c>
      <c r="C30" s="110"/>
      <c r="D30" s="111"/>
      <c r="E30" s="11">
        <v>7</v>
      </c>
      <c r="F30" s="12" t="s">
        <v>23</v>
      </c>
      <c r="G30" s="12">
        <v>28</v>
      </c>
      <c r="H30" s="12">
        <v>0</v>
      </c>
      <c r="I30" s="12">
        <v>14</v>
      </c>
      <c r="J30" s="12">
        <v>0</v>
      </c>
      <c r="K30" s="70" t="s">
        <v>24</v>
      </c>
      <c r="L30" s="14">
        <v>126</v>
      </c>
      <c r="M30" s="112" t="str">
        <f>CONCATENATE($H$19,$J$19,".",$L$19,".","0",RIGHT($M$24,1),".",RIGHT(V30,1),$A28,"-ij")</f>
        <v>M460.15.02.A2-ij</v>
      </c>
      <c r="N30" s="113"/>
      <c r="O30" s="114"/>
      <c r="P30" s="11">
        <v>7</v>
      </c>
      <c r="Q30" s="12" t="s">
        <v>23</v>
      </c>
      <c r="R30" s="12">
        <v>28</v>
      </c>
      <c r="S30" s="12">
        <v>0</v>
      </c>
      <c r="T30" s="12">
        <v>14</v>
      </c>
      <c r="U30" s="12">
        <v>0</v>
      </c>
      <c r="V30" s="13" t="s">
        <v>28</v>
      </c>
      <c r="W30" s="14">
        <v>126</v>
      </c>
    </row>
    <row r="31" spans="1:23" s="8" customFormat="1" ht="13.5" customHeight="1" thickTop="1">
      <c r="A31" s="115" t="s">
        <v>29</v>
      </c>
      <c r="B31" s="150" t="s">
        <v>30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2"/>
      <c r="M31" s="150" t="s">
        <v>31</v>
      </c>
      <c r="N31" s="151"/>
      <c r="O31" s="151"/>
      <c r="P31" s="151"/>
      <c r="Q31" s="151"/>
      <c r="R31" s="151"/>
      <c r="S31" s="151"/>
      <c r="T31" s="151"/>
      <c r="U31" s="151"/>
      <c r="V31" s="151"/>
      <c r="W31" s="152"/>
    </row>
    <row r="32" spans="1:23" s="8" customFormat="1" ht="21" customHeight="1">
      <c r="A32" s="116"/>
      <c r="B32" s="153"/>
      <c r="C32" s="154"/>
      <c r="D32" s="154"/>
      <c r="E32" s="154"/>
      <c r="F32" s="154"/>
      <c r="G32" s="154"/>
      <c r="H32" s="154"/>
      <c r="I32" s="154"/>
      <c r="J32" s="154"/>
      <c r="K32" s="154"/>
      <c r="L32" s="155"/>
      <c r="M32" s="153"/>
      <c r="N32" s="154"/>
      <c r="O32" s="154"/>
      <c r="P32" s="154"/>
      <c r="Q32" s="154"/>
      <c r="R32" s="154"/>
      <c r="S32" s="154"/>
      <c r="T32" s="154"/>
      <c r="U32" s="154"/>
      <c r="V32" s="154"/>
      <c r="W32" s="155"/>
    </row>
    <row r="33" spans="1:23" s="8" customFormat="1" ht="20.25" customHeight="1" thickBot="1">
      <c r="A33" s="117"/>
      <c r="B33" s="109" t="str">
        <f>CONCATENATE($H$19,$J$19,".",$L$19,".","0",RIGHT($B$24,1),".",RIGHT(K33,1),$A$31,"-ij")</f>
        <v>M460.15.01.S3-ij</v>
      </c>
      <c r="C33" s="110"/>
      <c r="D33" s="111"/>
      <c r="E33" s="11">
        <v>7</v>
      </c>
      <c r="F33" s="12" t="s">
        <v>23</v>
      </c>
      <c r="G33" s="12">
        <v>14</v>
      </c>
      <c r="H33" s="12">
        <v>0</v>
      </c>
      <c r="I33" s="12">
        <v>0</v>
      </c>
      <c r="J33" s="12">
        <v>28</v>
      </c>
      <c r="K33" s="13" t="s">
        <v>32</v>
      </c>
      <c r="L33" s="14">
        <v>126</v>
      </c>
      <c r="M33" s="112" t="str">
        <f>CONCATENATE($H$19,$J$19,".",$L$19,".","0",RIGHT($M$24,1),".",RIGHT(V33,1),$A31)</f>
        <v>M460.15.02.A3</v>
      </c>
      <c r="N33" s="113"/>
      <c r="O33" s="114"/>
      <c r="P33" s="11">
        <v>9</v>
      </c>
      <c r="Q33" s="12" t="s">
        <v>23</v>
      </c>
      <c r="R33" s="12">
        <v>28</v>
      </c>
      <c r="S33" s="12">
        <v>0</v>
      </c>
      <c r="T33" s="12">
        <v>28</v>
      </c>
      <c r="U33" s="12">
        <v>14</v>
      </c>
      <c r="V33" s="13" t="s">
        <v>24</v>
      </c>
      <c r="W33" s="14">
        <v>146</v>
      </c>
    </row>
    <row r="34" spans="1:23" s="8" customFormat="1" ht="13.5" customHeight="1" thickTop="1">
      <c r="A34" s="115" t="s">
        <v>33</v>
      </c>
      <c r="B34" s="150" t="s">
        <v>34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2"/>
      <c r="M34" s="119" t="s">
        <v>35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20"/>
    </row>
    <row r="35" spans="1:23" s="8" customFormat="1" ht="18.75" customHeight="1">
      <c r="A35" s="116"/>
      <c r="B35" s="153"/>
      <c r="C35" s="154"/>
      <c r="D35" s="154"/>
      <c r="E35" s="154"/>
      <c r="F35" s="154"/>
      <c r="G35" s="154"/>
      <c r="H35" s="154"/>
      <c r="I35" s="154"/>
      <c r="J35" s="154"/>
      <c r="K35" s="154"/>
      <c r="L35" s="155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3"/>
    </row>
    <row r="36" spans="1:23" s="8" customFormat="1" ht="16.5" customHeight="1" thickBot="1">
      <c r="A36" s="117"/>
      <c r="B36" s="112" t="str">
        <f>CONCATENATE($H$19,$J$19,".",$L$19,".","0",RIGHT($B$24,1),".",RIGHT(K36,1),$A34)</f>
        <v>M460.15.01.A4</v>
      </c>
      <c r="C36" s="113"/>
      <c r="D36" s="114"/>
      <c r="E36" s="11">
        <v>8</v>
      </c>
      <c r="F36" s="12" t="s">
        <v>23</v>
      </c>
      <c r="G36" s="12">
        <v>28</v>
      </c>
      <c r="H36" s="12">
        <v>0</v>
      </c>
      <c r="I36" s="12">
        <v>0</v>
      </c>
      <c r="J36" s="12">
        <v>28</v>
      </c>
      <c r="K36" s="13" t="s">
        <v>28</v>
      </c>
      <c r="L36" s="14">
        <v>136</v>
      </c>
      <c r="M36" s="112" t="str">
        <f>CONCATENATE($H$19,$J$19,".",$L$19,".","0",RIGHT($M$24,1),".",RIGHT(V36,2),$A34,"-ij")</f>
        <v>M460.15.02.CA4-ij</v>
      </c>
      <c r="N36" s="113"/>
      <c r="O36" s="114"/>
      <c r="P36" s="11">
        <v>6</v>
      </c>
      <c r="Q36" s="12" t="s">
        <v>23</v>
      </c>
      <c r="R36" s="12">
        <v>14</v>
      </c>
      <c r="S36" s="12">
        <v>0</v>
      </c>
      <c r="T36" s="12">
        <v>14</v>
      </c>
      <c r="U36" s="12">
        <v>0</v>
      </c>
      <c r="V36" s="98" t="s">
        <v>24</v>
      </c>
      <c r="W36" s="14">
        <v>116</v>
      </c>
    </row>
    <row r="37" spans="1:23" s="8" customFormat="1" ht="13.5" customHeight="1" thickTop="1">
      <c r="A37" s="115" t="s">
        <v>36</v>
      </c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2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20"/>
    </row>
    <row r="38" spans="1:23" s="8" customFormat="1" ht="12.75" customHeight="1">
      <c r="A38" s="116"/>
      <c r="B38" s="153"/>
      <c r="C38" s="154"/>
      <c r="D38" s="154"/>
      <c r="E38" s="154"/>
      <c r="F38" s="154"/>
      <c r="G38" s="154"/>
      <c r="H38" s="154"/>
      <c r="I38" s="154"/>
      <c r="J38" s="154"/>
      <c r="K38" s="154"/>
      <c r="L38" s="155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3"/>
    </row>
    <row r="39" spans="1:23" s="8" customFormat="1" ht="15.75" thickBot="1">
      <c r="A39" s="117"/>
      <c r="B39" s="112"/>
      <c r="C39" s="113"/>
      <c r="D39" s="114"/>
      <c r="E39" s="11"/>
      <c r="F39" s="12"/>
      <c r="G39" s="12"/>
      <c r="H39" s="12"/>
      <c r="I39" s="12"/>
      <c r="J39" s="12"/>
      <c r="K39" s="13"/>
      <c r="L39" s="14"/>
      <c r="M39" s="112"/>
      <c r="N39" s="113"/>
      <c r="O39" s="114"/>
      <c r="P39" s="11"/>
      <c r="Q39" s="12"/>
      <c r="R39" s="12"/>
      <c r="S39" s="12"/>
      <c r="T39" s="12"/>
      <c r="U39" s="12"/>
      <c r="V39" s="13"/>
      <c r="W39" s="14"/>
    </row>
    <row r="40" spans="1:23" s="8" customFormat="1" ht="13.5" customHeight="1" thickTop="1">
      <c r="A40" s="115" t="s">
        <v>37</v>
      </c>
      <c r="B40" s="118"/>
      <c r="C40" s="119"/>
      <c r="D40" s="119"/>
      <c r="E40" s="119"/>
      <c r="F40" s="119"/>
      <c r="G40" s="119"/>
      <c r="H40" s="119"/>
      <c r="I40" s="119"/>
      <c r="J40" s="119"/>
      <c r="K40" s="119"/>
      <c r="L40" s="120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20"/>
    </row>
    <row r="41" spans="1:23" s="8" customFormat="1" ht="12.75" customHeight="1">
      <c r="A41" s="116"/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3"/>
    </row>
    <row r="42" spans="1:23" s="8" customFormat="1" ht="15.75" thickBot="1">
      <c r="A42" s="117"/>
      <c r="B42" s="112"/>
      <c r="C42" s="113"/>
      <c r="D42" s="114"/>
      <c r="E42" s="11"/>
      <c r="F42" s="12"/>
      <c r="G42" s="12"/>
      <c r="H42" s="12"/>
      <c r="I42" s="12"/>
      <c r="J42" s="12"/>
      <c r="K42" s="13"/>
      <c r="L42" s="14"/>
      <c r="M42" s="112"/>
      <c r="N42" s="113"/>
      <c r="O42" s="114"/>
      <c r="P42" s="11"/>
      <c r="Q42" s="12"/>
      <c r="R42" s="12"/>
      <c r="S42" s="12"/>
      <c r="T42" s="12"/>
      <c r="U42" s="12"/>
      <c r="V42" s="13"/>
      <c r="W42" s="14"/>
    </row>
    <row r="43" spans="1:23" s="8" customFormat="1" ht="13.5" customHeight="1" thickTop="1">
      <c r="A43" s="115" t="s">
        <v>38</v>
      </c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20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20"/>
    </row>
    <row r="44" spans="1:23" s="8" customFormat="1" ht="12.75" customHeight="1">
      <c r="A44" s="116"/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3"/>
    </row>
    <row r="45" spans="1:23" s="8" customFormat="1" ht="15.75" thickBot="1">
      <c r="A45" s="117"/>
      <c r="B45" s="112"/>
      <c r="C45" s="113"/>
      <c r="D45" s="114"/>
      <c r="E45" s="11"/>
      <c r="F45" s="12"/>
      <c r="G45" s="12"/>
      <c r="H45" s="12"/>
      <c r="I45" s="12"/>
      <c r="J45" s="12"/>
      <c r="K45" s="13"/>
      <c r="L45" s="14"/>
      <c r="M45" s="112"/>
      <c r="N45" s="113"/>
      <c r="O45" s="114"/>
      <c r="P45" s="11"/>
      <c r="Q45" s="12"/>
      <c r="R45" s="12"/>
      <c r="S45" s="12"/>
      <c r="T45" s="12"/>
      <c r="U45" s="13"/>
      <c r="V45" s="13"/>
      <c r="W45" s="14"/>
    </row>
    <row r="46" spans="1:23" s="8" customFormat="1" ht="13.5" customHeight="1" thickTop="1">
      <c r="A46" s="115" t="s">
        <v>39</v>
      </c>
      <c r="B46" s="118"/>
      <c r="C46" s="119"/>
      <c r="D46" s="119"/>
      <c r="E46" s="168"/>
      <c r="F46" s="168"/>
      <c r="G46" s="168"/>
      <c r="H46" s="168"/>
      <c r="I46" s="168"/>
      <c r="J46" s="168"/>
      <c r="K46" s="168"/>
      <c r="L46" s="170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20"/>
    </row>
    <row r="47" spans="1:23" s="8" customFormat="1" ht="12.75" customHeight="1">
      <c r="A47" s="116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3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3"/>
    </row>
    <row r="48" spans="1:23" s="8" customFormat="1" ht="15.75" thickBot="1">
      <c r="A48" s="117"/>
      <c r="B48" s="112"/>
      <c r="C48" s="113"/>
      <c r="D48" s="114"/>
      <c r="E48" s="11"/>
      <c r="F48" s="12"/>
      <c r="G48" s="12"/>
      <c r="H48" s="12"/>
      <c r="I48" s="12"/>
      <c r="J48" s="12"/>
      <c r="K48" s="13"/>
      <c r="L48" s="14"/>
      <c r="M48" s="112"/>
      <c r="N48" s="113"/>
      <c r="O48" s="114"/>
      <c r="P48" s="11"/>
      <c r="Q48" s="12"/>
      <c r="R48" s="12"/>
      <c r="S48" s="12"/>
      <c r="T48" s="12"/>
      <c r="U48" s="12"/>
      <c r="V48" s="13"/>
      <c r="W48" s="14"/>
    </row>
    <row r="49" spans="1:23" s="8" customFormat="1" ht="13.5" customHeight="1" thickTop="1">
      <c r="A49" s="115" t="s">
        <v>40</v>
      </c>
      <c r="B49" s="169"/>
      <c r="C49" s="168"/>
      <c r="D49" s="168"/>
      <c r="E49" s="168"/>
      <c r="F49" s="168"/>
      <c r="G49" s="168"/>
      <c r="H49" s="168"/>
      <c r="I49" s="168"/>
      <c r="J49" s="168"/>
      <c r="K49" s="168"/>
      <c r="L49" s="170"/>
      <c r="M49" s="168"/>
      <c r="N49" s="168"/>
      <c r="O49" s="168"/>
      <c r="P49" s="119"/>
      <c r="Q49" s="119"/>
      <c r="R49" s="119"/>
      <c r="S49" s="119"/>
      <c r="T49" s="119"/>
      <c r="U49" s="119"/>
      <c r="V49" s="119"/>
      <c r="W49" s="120"/>
    </row>
    <row r="50" spans="1:23" s="8" customFormat="1" ht="12.75" customHeight="1">
      <c r="A50" s="116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3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3"/>
    </row>
    <row r="51" spans="1:23" s="8" customFormat="1" ht="16.5" customHeight="1" thickBot="1">
      <c r="A51" s="117"/>
      <c r="B51" s="112"/>
      <c r="C51" s="113"/>
      <c r="D51" s="114"/>
      <c r="E51" s="11"/>
      <c r="F51" s="12"/>
      <c r="G51" s="12"/>
      <c r="H51" s="12"/>
      <c r="I51" s="12"/>
      <c r="J51" s="12"/>
      <c r="K51" s="13"/>
      <c r="L51" s="14"/>
      <c r="M51" s="112"/>
      <c r="N51" s="113"/>
      <c r="O51" s="114"/>
      <c r="P51" s="11"/>
      <c r="Q51" s="12"/>
      <c r="R51" s="12"/>
      <c r="S51" s="12"/>
      <c r="T51" s="12"/>
      <c r="U51" s="12"/>
      <c r="V51" s="13"/>
      <c r="W51" s="14"/>
    </row>
    <row r="52" spans="1:23" s="8" customFormat="1" ht="18" customHeight="1" thickTop="1">
      <c r="A52" s="141" t="s">
        <v>41</v>
      </c>
      <c r="B52" s="125" t="s">
        <v>42</v>
      </c>
      <c r="C52" s="126"/>
      <c r="D52" s="39"/>
      <c r="E52" s="160">
        <f>SUM(G27:J27,G30:J30,G33:J33,G36:J36,G39:J39,G42:J42,G45:J45,G48:J48,G51:J51)</f>
        <v>196</v>
      </c>
      <c r="F52" s="149"/>
      <c r="G52" s="132" t="s">
        <v>43</v>
      </c>
      <c r="H52" s="133"/>
      <c r="I52" s="133"/>
      <c r="J52" s="134"/>
      <c r="K52" s="189">
        <f>SUM(L27,L30,L33,L36,L39,L42,L45,L48,L51)</f>
        <v>524</v>
      </c>
      <c r="L52" s="149"/>
      <c r="M52" s="125" t="s">
        <v>42</v>
      </c>
      <c r="N52" s="126"/>
      <c r="O52" s="39"/>
      <c r="P52" s="160">
        <f>SUM(R27:U27,R30:U30,R33:U33,R36:U36,R39:U39,R42:U42,R45:U45,R48:U48,R51:U51)</f>
        <v>196</v>
      </c>
      <c r="Q52" s="149"/>
      <c r="R52" s="132" t="s">
        <v>43</v>
      </c>
      <c r="S52" s="133"/>
      <c r="T52" s="133"/>
      <c r="U52" s="134"/>
      <c r="V52" s="189">
        <f>SUM(W27,W30,W33,W36,W39,W42,W45,W48,W51)</f>
        <v>524</v>
      </c>
      <c r="W52" s="149"/>
    </row>
    <row r="53" spans="1:23" s="8" customFormat="1" ht="14.25" customHeight="1" thickBot="1">
      <c r="A53" s="142"/>
      <c r="B53" s="135" t="s">
        <v>44</v>
      </c>
      <c r="C53" s="136"/>
      <c r="D53" s="42"/>
      <c r="E53" s="139">
        <f>SUM(E27,E30,E33,E36,E39,E42,E45,E48,E51)</f>
        <v>30</v>
      </c>
      <c r="F53" s="140"/>
      <c r="G53" s="135" t="s">
        <v>45</v>
      </c>
      <c r="H53" s="136"/>
      <c r="I53" s="136"/>
      <c r="J53" s="137"/>
      <c r="K53" s="135">
        <v>4</v>
      </c>
      <c r="L53" s="137"/>
      <c r="M53" s="135" t="s">
        <v>44</v>
      </c>
      <c r="N53" s="136"/>
      <c r="O53" s="42"/>
      <c r="P53" s="139">
        <f>SUM(P27,P30,P33,P36,P39,P42,P45,P48,P51)</f>
        <v>30</v>
      </c>
      <c r="Q53" s="140"/>
      <c r="R53" s="135" t="s">
        <v>46</v>
      </c>
      <c r="S53" s="136"/>
      <c r="T53" s="136"/>
      <c r="U53" s="137"/>
      <c r="V53" s="135">
        <v>4</v>
      </c>
      <c r="W53" s="137"/>
    </row>
    <row r="54" spans="1:23" s="8" customFormat="1" ht="16.5" customHeight="1" thickTop="1">
      <c r="A54" s="141" t="s">
        <v>47</v>
      </c>
      <c r="B54" s="125" t="s">
        <v>42</v>
      </c>
      <c r="C54" s="126"/>
      <c r="D54" s="40"/>
      <c r="E54" s="148">
        <f>SUM(G55:J55)</f>
        <v>14</v>
      </c>
      <c r="F54" s="149"/>
      <c r="G54" s="46"/>
      <c r="H54" s="37"/>
      <c r="I54" s="37"/>
      <c r="J54" s="37"/>
      <c r="K54" s="37"/>
      <c r="L54" s="38"/>
      <c r="M54" s="125" t="s">
        <v>42</v>
      </c>
      <c r="N54" s="126"/>
      <c r="O54" s="40"/>
      <c r="P54" s="161">
        <f>SUM(R55:U55)</f>
        <v>14</v>
      </c>
      <c r="Q54" s="162"/>
      <c r="R54" s="46"/>
      <c r="S54" s="37"/>
      <c r="T54" s="37"/>
      <c r="U54" s="37"/>
      <c r="V54" s="37"/>
      <c r="W54" s="38"/>
    </row>
    <row r="55" spans="1:23" s="8" customFormat="1" ht="15.75" customHeight="1" thickBot="1">
      <c r="A55" s="142"/>
      <c r="B55" s="135" t="s">
        <v>48</v>
      </c>
      <c r="C55" s="136"/>
      <c r="D55" s="41"/>
      <c r="E55" s="41"/>
      <c r="F55" s="45"/>
      <c r="G55" s="97">
        <f>(G27+G30+G33+G36+G39+G42+G45+G48+G51)/14</f>
        <v>7</v>
      </c>
      <c r="H55" s="48">
        <f>(H27+H30+H33+H36+H39+H42+H45+H48+H51)/14</f>
        <v>0</v>
      </c>
      <c r="I55" s="48">
        <f>(I27+I30+I33+I36+I39+I42+I45+I48+I51)/14</f>
        <v>2</v>
      </c>
      <c r="J55" s="48">
        <f>(J27+J30+J33+J36+J39+J42+J45+J48+J51)/14</f>
        <v>5</v>
      </c>
      <c r="K55" s="43" t="s">
        <v>49</v>
      </c>
      <c r="L55" s="44"/>
      <c r="M55" s="135" t="s">
        <v>48</v>
      </c>
      <c r="N55" s="136"/>
      <c r="O55" s="41"/>
      <c r="P55" s="41"/>
      <c r="Q55" s="45"/>
      <c r="R55" s="47">
        <f>(R27+R30+R33+R36+R39+R42+R45+R48+R51)/14</f>
        <v>7</v>
      </c>
      <c r="S55" s="48">
        <f>(S27+S30+S33+S36+S39+S42+S45+S48+S51)/14</f>
        <v>0</v>
      </c>
      <c r="T55" s="48">
        <f>(T27+T30+T33+T36+T39+T42+T45+T48+T51)/14</f>
        <v>4</v>
      </c>
      <c r="U55" s="48">
        <f>(U27+U30+U33+U36+U39+U42+U45+U48+U51)/14</f>
        <v>3</v>
      </c>
      <c r="V55" s="43" t="s">
        <v>49</v>
      </c>
      <c r="W55" s="44"/>
    </row>
    <row r="56" spans="1:23" s="8" customFormat="1" ht="8.25" customHeight="1" thickTop="1">
      <c r="A56" s="15"/>
      <c r="B56" s="15"/>
      <c r="C56" s="15"/>
      <c r="D56" s="15"/>
      <c r="E56" s="15"/>
      <c r="F56" s="15"/>
      <c r="G56" s="16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s="8" customFormat="1" ht="8.25" customHeight="1">
      <c r="A57" s="15"/>
      <c r="B57" s="15"/>
      <c r="C57" s="15"/>
      <c r="D57" s="15"/>
      <c r="E57" s="15"/>
      <c r="F57" s="15"/>
      <c r="G57" s="16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s="8" customFormat="1" ht="8.25" customHeight="1">
      <c r="A58" s="15"/>
      <c r="B58" s="15"/>
      <c r="C58" s="15"/>
      <c r="D58" s="15"/>
      <c r="E58" s="15"/>
      <c r="F58" s="15"/>
      <c r="G58" s="16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s="8" customFormat="1" ht="8.25" customHeight="1">
      <c r="A59" s="15"/>
      <c r="B59" s="15"/>
      <c r="C59" s="15"/>
      <c r="D59" s="15"/>
      <c r="E59" s="15"/>
      <c r="F59" s="15"/>
      <c r="G59" s="16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s="8" customFormat="1" ht="8.25" customHeight="1">
      <c r="A60" s="15"/>
      <c r="B60" s="15"/>
      <c r="C60" s="15"/>
      <c r="D60" s="15"/>
      <c r="E60" s="15"/>
      <c r="F60" s="15"/>
      <c r="G60" s="16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="8" customFormat="1" ht="15"/>
    <row r="62" s="8" customFormat="1" ht="15.75" thickBot="1"/>
    <row r="63" spans="1:23" s="8" customFormat="1" ht="16.5" thickBot="1">
      <c r="A63" s="1" t="s">
        <v>50</v>
      </c>
      <c r="B63" s="18"/>
      <c r="C63" s="19"/>
      <c r="D63" s="19"/>
      <c r="E63" s="2"/>
      <c r="F63" s="3"/>
      <c r="G63" s="3"/>
      <c r="H63" s="3"/>
      <c r="I63" s="3"/>
      <c r="J63" s="3"/>
      <c r="K63" s="3"/>
      <c r="L63" s="3"/>
      <c r="M63" s="18"/>
      <c r="N63" s="18"/>
      <c r="O63" s="34"/>
      <c r="P63" s="34"/>
      <c r="Q63" s="34"/>
      <c r="R63" s="34"/>
      <c r="S63" s="34"/>
      <c r="T63" s="34"/>
      <c r="U63" s="34"/>
      <c r="V63" s="34"/>
      <c r="W63" s="35"/>
    </row>
    <row r="64" spans="1:23" s="8" customFormat="1" ht="17.25" customHeight="1" thickTop="1">
      <c r="A64" s="65"/>
      <c r="B64" s="174" t="s">
        <v>51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6"/>
      <c r="M64" s="36"/>
      <c r="N64" s="146" t="s">
        <v>52</v>
      </c>
      <c r="O64" s="146"/>
      <c r="P64" s="146"/>
      <c r="Q64" s="146"/>
      <c r="R64" s="10"/>
      <c r="S64" s="10"/>
      <c r="T64" s="10"/>
      <c r="U64" s="10"/>
      <c r="V64" s="10"/>
      <c r="W64" s="20"/>
    </row>
    <row r="65" spans="1:23" s="8" customFormat="1" ht="15.75" customHeight="1">
      <c r="A65" s="66"/>
      <c r="B65" s="177"/>
      <c r="C65" s="178"/>
      <c r="D65" s="178"/>
      <c r="E65" s="178"/>
      <c r="F65" s="178"/>
      <c r="G65" s="178"/>
      <c r="H65" s="178"/>
      <c r="I65" s="178"/>
      <c r="J65" s="178"/>
      <c r="K65" s="178"/>
      <c r="L65" s="179"/>
      <c r="M65" s="50"/>
      <c r="N65" s="74" t="s">
        <v>53</v>
      </c>
      <c r="O65" s="10"/>
      <c r="P65" s="50"/>
      <c r="Q65" s="50"/>
      <c r="R65" s="106"/>
      <c r="S65" s="50"/>
      <c r="T65" s="50"/>
      <c r="U65" s="50"/>
      <c r="V65" s="50"/>
      <c r="W65" s="67"/>
    </row>
    <row r="66" spans="1:23" s="8" customFormat="1" ht="18.75" customHeight="1" thickBot="1">
      <c r="A66" s="66"/>
      <c r="B66" s="183" t="s">
        <v>54</v>
      </c>
      <c r="C66" s="184"/>
      <c r="D66" s="185"/>
      <c r="E66" s="68" t="s">
        <v>55</v>
      </c>
      <c r="F66" s="69" t="s">
        <v>56</v>
      </c>
      <c r="G66" s="69" t="s">
        <v>57</v>
      </c>
      <c r="H66" s="69" t="s">
        <v>58</v>
      </c>
      <c r="I66" s="69" t="s">
        <v>59</v>
      </c>
      <c r="J66" s="69" t="s">
        <v>60</v>
      </c>
      <c r="K66" s="70" t="s">
        <v>61</v>
      </c>
      <c r="L66" s="71" t="s">
        <v>62</v>
      </c>
      <c r="M66" s="50"/>
      <c r="N66" s="163" t="s">
        <v>63</v>
      </c>
      <c r="O66" s="163"/>
      <c r="P66" s="163"/>
      <c r="Q66" s="163"/>
      <c r="R66" s="163"/>
      <c r="S66" s="163"/>
      <c r="T66" s="163"/>
      <c r="U66" s="163"/>
      <c r="V66" s="163"/>
      <c r="W66" s="164"/>
    </row>
    <row r="67" spans="1:23" s="8" customFormat="1" ht="16.5" customHeight="1" thickTop="1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36"/>
      <c r="M67" s="50"/>
      <c r="N67" s="74"/>
      <c r="O67" s="54" t="s">
        <v>64</v>
      </c>
      <c r="P67" s="10"/>
      <c r="Q67" s="74"/>
      <c r="R67" s="74"/>
      <c r="S67" s="50"/>
      <c r="T67" s="75"/>
      <c r="U67" s="75"/>
      <c r="V67" s="75"/>
      <c r="W67" s="76"/>
    </row>
    <row r="68" spans="1:23" s="23" customFormat="1" ht="15">
      <c r="A68" s="77"/>
      <c r="B68" s="54" t="s">
        <v>65</v>
      </c>
      <c r="C68" s="33"/>
      <c r="D68" s="33"/>
      <c r="E68" s="49"/>
      <c r="F68" s="50"/>
      <c r="G68" s="50"/>
      <c r="H68" s="50"/>
      <c r="I68" s="50"/>
      <c r="J68" s="50"/>
      <c r="K68" s="50"/>
      <c r="L68" s="50"/>
      <c r="M68" s="50"/>
      <c r="N68" s="75"/>
      <c r="O68" s="75"/>
      <c r="P68" s="54" t="s">
        <v>66</v>
      </c>
      <c r="Q68" s="75"/>
      <c r="R68" s="75"/>
      <c r="S68" s="75"/>
      <c r="T68" s="75"/>
      <c r="U68" s="75"/>
      <c r="V68" s="75"/>
      <c r="W68" s="76"/>
    </row>
    <row r="69" spans="1:23" s="23" customFormat="1" ht="15">
      <c r="A69" s="78"/>
      <c r="B69" s="54" t="s">
        <v>67</v>
      </c>
      <c r="C69" s="33"/>
      <c r="D69" s="33"/>
      <c r="E69" s="49"/>
      <c r="F69" s="50"/>
      <c r="G69" s="50"/>
      <c r="H69" s="50"/>
      <c r="I69" s="50"/>
      <c r="J69" s="50"/>
      <c r="K69" s="50"/>
      <c r="L69" s="50"/>
      <c r="M69" s="50"/>
      <c r="N69" s="21"/>
      <c r="O69" s="21"/>
      <c r="P69" s="54" t="s">
        <v>68</v>
      </c>
      <c r="Q69" s="21"/>
      <c r="R69" s="21"/>
      <c r="S69" s="21"/>
      <c r="T69" s="21"/>
      <c r="U69" s="21"/>
      <c r="V69" s="21"/>
      <c r="W69" s="22"/>
    </row>
    <row r="70" spans="1:23" s="23" customFormat="1" ht="12.75" customHeight="1">
      <c r="A70" s="79"/>
      <c r="B70" s="33" t="s">
        <v>69</v>
      </c>
      <c r="C70" s="33"/>
      <c r="D70" s="33"/>
      <c r="E70" s="50"/>
      <c r="F70" s="50"/>
      <c r="G70" s="50"/>
      <c r="H70" s="108"/>
      <c r="I70" s="108"/>
      <c r="J70" s="108"/>
      <c r="K70" s="108"/>
      <c r="L70" s="108"/>
      <c r="M70" s="50"/>
      <c r="N70" s="50"/>
      <c r="O70" s="50"/>
      <c r="P70" s="54" t="s">
        <v>70</v>
      </c>
      <c r="Q70" s="80"/>
      <c r="R70" s="80"/>
      <c r="S70" s="80"/>
      <c r="T70" s="80"/>
      <c r="U70" s="80"/>
      <c r="V70" s="80"/>
      <c r="W70" s="81"/>
    </row>
    <row r="71" spans="1:23" s="23" customFormat="1" ht="39" customHeight="1">
      <c r="A71" s="79"/>
      <c r="B71" s="50"/>
      <c r="C71" s="163" t="s">
        <v>71</v>
      </c>
      <c r="D71" s="163"/>
      <c r="E71" s="163"/>
      <c r="F71" s="163"/>
      <c r="G71" s="163"/>
      <c r="H71" s="163"/>
      <c r="I71" s="163"/>
      <c r="J71" s="163"/>
      <c r="K71" s="163"/>
      <c r="L71" s="106"/>
      <c r="M71" s="50"/>
      <c r="N71" s="163" t="s">
        <v>72</v>
      </c>
      <c r="O71" s="163"/>
      <c r="P71" s="163"/>
      <c r="Q71" s="163"/>
      <c r="R71" s="163"/>
      <c r="S71" s="163"/>
      <c r="T71" s="163"/>
      <c r="U71" s="163"/>
      <c r="V71" s="163"/>
      <c r="W71" s="164"/>
    </row>
    <row r="72" spans="1:23" s="23" customFormat="1" ht="14.25" customHeight="1">
      <c r="A72" s="82"/>
      <c r="B72" s="50"/>
      <c r="C72" s="83"/>
      <c r="D72" s="146" t="s">
        <v>73</v>
      </c>
      <c r="E72" s="146"/>
      <c r="F72" s="146"/>
      <c r="G72" s="146"/>
      <c r="H72" s="146"/>
      <c r="I72" s="146"/>
      <c r="J72" s="146"/>
      <c r="K72" s="146"/>
      <c r="L72" s="106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2"/>
    </row>
    <row r="73" spans="1:23" s="23" customFormat="1" ht="15.75" thickBot="1">
      <c r="A73" s="78"/>
      <c r="B73" s="50"/>
      <c r="C73" s="50"/>
      <c r="D73" s="74" t="s">
        <v>74</v>
      </c>
      <c r="E73" s="74"/>
      <c r="F73" s="74"/>
      <c r="G73" s="108"/>
      <c r="H73" s="108"/>
      <c r="I73" s="108"/>
      <c r="J73" s="108"/>
      <c r="K73" s="108"/>
      <c r="L73" s="50"/>
      <c r="M73" s="130" t="s">
        <v>75</v>
      </c>
      <c r="N73" s="130"/>
      <c r="O73" s="130"/>
      <c r="P73" s="130"/>
      <c r="Q73" s="130"/>
      <c r="R73" s="130"/>
      <c r="S73" s="130"/>
      <c r="T73" s="130"/>
      <c r="U73" s="130"/>
      <c r="V73" s="130"/>
      <c r="W73" s="131"/>
    </row>
    <row r="74" spans="1:23" s="23" customFormat="1" ht="16.5" thickBot="1" thickTop="1">
      <c r="A74" s="78"/>
      <c r="B74" s="54" t="s">
        <v>76</v>
      </c>
      <c r="C74" s="75"/>
      <c r="D74" s="75"/>
      <c r="E74" s="75"/>
      <c r="F74" s="75"/>
      <c r="G74" s="21"/>
      <c r="H74" s="21"/>
      <c r="I74" s="21"/>
      <c r="J74" s="21"/>
      <c r="K74" s="75"/>
      <c r="L74" s="75"/>
      <c r="M74" s="127" t="s">
        <v>77</v>
      </c>
      <c r="N74" s="128"/>
      <c r="O74" s="128"/>
      <c r="P74" s="128"/>
      <c r="Q74" s="128"/>
      <c r="R74" s="128"/>
      <c r="S74" s="128"/>
      <c r="T74" s="128"/>
      <c r="U74" s="128"/>
      <c r="V74" s="128"/>
      <c r="W74" s="129"/>
    </row>
    <row r="75" spans="1:23" s="23" customFormat="1" ht="16.5" thickBot="1" thickTop="1">
      <c r="A75" s="78"/>
      <c r="B75" s="33" t="s">
        <v>78</v>
      </c>
      <c r="C75" s="75"/>
      <c r="D75" s="75"/>
      <c r="E75" s="75"/>
      <c r="F75" s="75"/>
      <c r="G75" s="21"/>
      <c r="H75" s="75"/>
      <c r="I75" s="75"/>
      <c r="J75" s="75"/>
      <c r="K75" s="75"/>
      <c r="L75" s="75"/>
      <c r="M75" s="143" t="s">
        <v>54</v>
      </c>
      <c r="N75" s="144"/>
      <c r="O75" s="145"/>
      <c r="P75" s="84">
        <v>8</v>
      </c>
      <c r="Q75" s="85" t="s">
        <v>23</v>
      </c>
      <c r="R75" s="89">
        <v>28</v>
      </c>
      <c r="S75" s="89">
        <v>0</v>
      </c>
      <c r="T75" s="89">
        <v>0</v>
      </c>
      <c r="U75" s="89">
        <v>28</v>
      </c>
      <c r="V75" s="89" t="s">
        <v>32</v>
      </c>
      <c r="W75" s="90">
        <v>70</v>
      </c>
    </row>
    <row r="76" spans="1:23" s="23" customFormat="1" ht="15.75" thickTop="1">
      <c r="A76" s="78"/>
      <c r="B76" s="50"/>
      <c r="C76" s="50"/>
      <c r="D76" s="50"/>
      <c r="E76" s="50"/>
      <c r="F76" s="75"/>
      <c r="G76" s="75"/>
      <c r="H76" s="75"/>
      <c r="I76" s="75"/>
      <c r="J76" s="75"/>
      <c r="K76" s="75"/>
      <c r="L76" s="75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67"/>
    </row>
    <row r="77" spans="1:23" s="23" customFormat="1" ht="15.75" thickBot="1">
      <c r="A77" s="51" t="s">
        <v>79</v>
      </c>
      <c r="B77" s="86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8"/>
    </row>
    <row r="78" spans="1:23" s="8" customFormat="1" ht="15.75">
      <c r="A78" s="31"/>
      <c r="B78" s="17"/>
      <c r="C78" s="17"/>
      <c r="D78" s="17"/>
      <c r="E78" s="17"/>
      <c r="F78" s="17"/>
      <c r="G78" s="17"/>
      <c r="H78" s="17"/>
      <c r="I78" s="25"/>
      <c r="J78" s="32"/>
      <c r="K78" s="25"/>
      <c r="L78" s="25"/>
      <c r="M78" s="25"/>
      <c r="N78" s="25"/>
      <c r="O78" s="25"/>
      <c r="P78" s="25"/>
      <c r="Q78" s="10"/>
      <c r="R78" s="10"/>
      <c r="S78" s="10"/>
      <c r="T78" s="10"/>
      <c r="U78" s="10"/>
      <c r="V78" s="10"/>
      <c r="W78" s="10"/>
    </row>
    <row r="79" spans="1:23" s="8" customFormat="1" ht="15.75">
      <c r="A79" s="31"/>
      <c r="B79" s="17"/>
      <c r="C79" s="17"/>
      <c r="D79" s="17"/>
      <c r="E79" s="17"/>
      <c r="F79" s="17"/>
      <c r="G79" s="17"/>
      <c r="H79" s="17"/>
      <c r="I79" s="25"/>
      <c r="J79" s="32"/>
      <c r="K79" s="25"/>
      <c r="L79" s="25"/>
      <c r="M79" s="25"/>
      <c r="N79" s="25"/>
      <c r="O79" s="25"/>
      <c r="P79" s="25"/>
      <c r="Q79" s="10"/>
      <c r="R79" s="10"/>
      <c r="S79" s="10"/>
      <c r="T79" s="10"/>
      <c r="U79" s="10"/>
      <c r="V79" s="10"/>
      <c r="W79" s="10"/>
    </row>
    <row r="80" spans="1:23" s="8" customFormat="1" ht="18">
      <c r="A80" s="147" t="s">
        <v>80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</row>
    <row r="81" spans="1:23" s="7" customFormat="1" ht="18.75" thickBot="1">
      <c r="A81" s="186" t="s">
        <v>81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</row>
    <row r="82" spans="1:23" s="7" customFormat="1" ht="17.25" thickBot="1" thickTop="1">
      <c r="A82" s="9"/>
      <c r="B82" s="180" t="s">
        <v>18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2"/>
      <c r="M82" s="181" t="s">
        <v>19</v>
      </c>
      <c r="N82" s="181"/>
      <c r="O82" s="181"/>
      <c r="P82" s="181"/>
      <c r="Q82" s="181"/>
      <c r="R82" s="181"/>
      <c r="S82" s="181"/>
      <c r="T82" s="181"/>
      <c r="U82" s="181"/>
      <c r="V82" s="181"/>
      <c r="W82" s="182"/>
    </row>
    <row r="83" spans="1:23" s="24" customFormat="1" ht="15.75" thickTop="1">
      <c r="A83" s="116" t="s">
        <v>82</v>
      </c>
      <c r="B83" s="165" t="s">
        <v>83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7"/>
      <c r="M83" s="119" t="s">
        <v>84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20"/>
    </row>
    <row r="84" spans="1:23" s="24" customFormat="1" ht="17.25" customHeight="1">
      <c r="A84" s="116"/>
      <c r="B84" s="121"/>
      <c r="C84" s="122"/>
      <c r="D84" s="122"/>
      <c r="E84" s="122"/>
      <c r="F84" s="122"/>
      <c r="G84" s="122"/>
      <c r="H84" s="122"/>
      <c r="I84" s="122"/>
      <c r="J84" s="122"/>
      <c r="K84" s="122"/>
      <c r="L84" s="123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3"/>
    </row>
    <row r="85" spans="1:23" s="24" customFormat="1" ht="15.75" customHeight="1" thickBot="1">
      <c r="A85" s="117"/>
      <c r="B85" s="109" t="str">
        <f>CONCATENATE($H$19,$J$19,".",$L$19,".","0",RIGHT($B$24,1),".",RIGHT(K85,2),$A$28,"-",$A83)</f>
        <v>M460.15.01.CA2-01</v>
      </c>
      <c r="C85" s="110"/>
      <c r="D85" s="111"/>
      <c r="E85" s="11">
        <v>7</v>
      </c>
      <c r="F85" s="12" t="s">
        <v>23</v>
      </c>
      <c r="G85" s="12">
        <v>28</v>
      </c>
      <c r="H85" s="12">
        <v>0</v>
      </c>
      <c r="I85" s="12">
        <v>14</v>
      </c>
      <c r="J85" s="12">
        <v>0</v>
      </c>
      <c r="K85" s="96" t="s">
        <v>24</v>
      </c>
      <c r="L85" s="14">
        <v>126</v>
      </c>
      <c r="M85" s="112" t="str">
        <f>CONCATENATE($H$19,$J$19,".",$L$19,".","0",RIGHT($M$24,1),".",RIGHT(V85,1),$A28,"-",$A83)</f>
        <v>M460.15.02.A2-01</v>
      </c>
      <c r="N85" s="113"/>
      <c r="O85" s="114"/>
      <c r="P85" s="11">
        <v>7</v>
      </c>
      <c r="Q85" s="12" t="s">
        <v>23</v>
      </c>
      <c r="R85" s="12">
        <v>28</v>
      </c>
      <c r="S85" s="12">
        <v>0</v>
      </c>
      <c r="T85" s="12">
        <v>14</v>
      </c>
      <c r="U85" s="12">
        <v>0</v>
      </c>
      <c r="V85" s="13" t="s">
        <v>28</v>
      </c>
      <c r="W85" s="14">
        <v>126</v>
      </c>
    </row>
    <row r="86" spans="1:23" s="24" customFormat="1" ht="36" customHeight="1" thickTop="1">
      <c r="A86" s="115" t="s">
        <v>85</v>
      </c>
      <c r="B86" s="118" t="s">
        <v>86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20"/>
      <c r="M86" s="119" t="s">
        <v>87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20"/>
    </row>
    <row r="87" spans="1:23" s="24" customFormat="1" ht="33" customHeight="1" hidden="1">
      <c r="A87" s="116"/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3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3"/>
    </row>
    <row r="88" spans="1:23" s="24" customFormat="1" ht="15.75" customHeight="1" thickBot="1">
      <c r="A88" s="117"/>
      <c r="B88" s="109" t="str">
        <f>CONCATENATE($H$19,$J$19,".",$L$19,".","0",RIGHT($B$24,1),".",RIGHT(K88,2),$A$28,"-",$A86)</f>
        <v>M460.15.01.CA2-02</v>
      </c>
      <c r="C88" s="110"/>
      <c r="D88" s="111"/>
      <c r="E88" s="11">
        <v>7</v>
      </c>
      <c r="F88" s="12" t="s">
        <v>23</v>
      </c>
      <c r="G88" s="12">
        <v>28</v>
      </c>
      <c r="H88" s="12">
        <v>0</v>
      </c>
      <c r="I88" s="12">
        <v>14</v>
      </c>
      <c r="J88" s="12">
        <v>0</v>
      </c>
      <c r="K88" s="96" t="s">
        <v>24</v>
      </c>
      <c r="L88" s="14">
        <v>126</v>
      </c>
      <c r="M88" s="112" t="str">
        <f>CONCATENATE($H$19,$J$19,".",$L$19,".","0",RIGHT($M$24,1),".",RIGHT(V88,1),$A28,"-",$A86)</f>
        <v>M460.15.02.A2-02</v>
      </c>
      <c r="N88" s="113"/>
      <c r="O88" s="114"/>
      <c r="P88" s="11">
        <v>7</v>
      </c>
      <c r="Q88" s="12" t="s">
        <v>23</v>
      </c>
      <c r="R88" s="12">
        <v>28</v>
      </c>
      <c r="S88" s="12">
        <v>0</v>
      </c>
      <c r="T88" s="12">
        <v>14</v>
      </c>
      <c r="U88" s="12">
        <v>0</v>
      </c>
      <c r="V88" s="13" t="s">
        <v>28</v>
      </c>
      <c r="W88" s="14">
        <v>126</v>
      </c>
    </row>
    <row r="89" spans="1:23" s="24" customFormat="1" ht="33.75" customHeight="1" thickTop="1">
      <c r="A89" s="115" t="s">
        <v>88</v>
      </c>
      <c r="B89" s="156" t="s">
        <v>89</v>
      </c>
      <c r="C89" s="156"/>
      <c r="D89" s="156"/>
      <c r="E89" s="156"/>
      <c r="F89" s="156"/>
      <c r="G89" s="156"/>
      <c r="H89" s="156"/>
      <c r="I89" s="156"/>
      <c r="J89" s="156"/>
      <c r="K89" s="156"/>
      <c r="L89" s="157"/>
      <c r="M89" s="119" t="s">
        <v>90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20"/>
    </row>
    <row r="90" spans="1:23" s="24" customFormat="1" ht="27.75" customHeight="1" hidden="1">
      <c r="A90" s="116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9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3"/>
    </row>
    <row r="91" spans="1:23" s="24" customFormat="1" ht="15.75" customHeight="1" thickBot="1">
      <c r="A91" s="117"/>
      <c r="B91" s="109" t="str">
        <f>CONCATENATE($H$19,$J$19,".",$L$19,".","0",RIGHT($B$24,1),".",RIGHT(K91,2),$A$28,"-",$A89)</f>
        <v>M460.15.01.CA2-03</v>
      </c>
      <c r="C91" s="110"/>
      <c r="D91" s="111"/>
      <c r="E91" s="11">
        <v>7</v>
      </c>
      <c r="F91" s="12" t="s">
        <v>23</v>
      </c>
      <c r="G91" s="12">
        <v>28</v>
      </c>
      <c r="H91" s="12">
        <v>0</v>
      </c>
      <c r="I91" s="12">
        <v>14</v>
      </c>
      <c r="J91" s="12">
        <v>0</v>
      </c>
      <c r="K91" s="96" t="s">
        <v>24</v>
      </c>
      <c r="L91" s="14">
        <v>126</v>
      </c>
      <c r="M91" s="112" t="str">
        <f>CONCATENATE($H$19,$J$19,".",$L$19,".","0",RIGHT($M$24,1),".",RIGHT(V91,1),$A28,"-",$A89)</f>
        <v>M460.15.02.A2-03</v>
      </c>
      <c r="N91" s="113"/>
      <c r="O91" s="114"/>
      <c r="P91" s="11">
        <v>7</v>
      </c>
      <c r="Q91" s="12" t="s">
        <v>23</v>
      </c>
      <c r="R91" s="12">
        <v>28</v>
      </c>
      <c r="S91" s="12">
        <v>0</v>
      </c>
      <c r="T91" s="12">
        <v>14</v>
      </c>
      <c r="U91" s="12">
        <v>0</v>
      </c>
      <c r="V91" s="13" t="s">
        <v>28</v>
      </c>
      <c r="W91" s="14">
        <v>126</v>
      </c>
    </row>
    <row r="92" spans="1:23" s="24" customFormat="1" ht="39.75" customHeight="1" thickTop="1">
      <c r="A92" s="115" t="s">
        <v>91</v>
      </c>
      <c r="B92" s="150" t="s">
        <v>92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2"/>
      <c r="M92" s="119" t="s">
        <v>93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20"/>
    </row>
    <row r="93" spans="1:23" s="24" customFormat="1" ht="3.75" customHeight="1">
      <c r="A93" s="116"/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5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3"/>
    </row>
    <row r="94" spans="1:23" s="24" customFormat="1" ht="15.75" customHeight="1" thickBot="1">
      <c r="A94" s="117"/>
      <c r="B94" s="109" t="str">
        <f>CONCATENATE($H$19,$J$19,".",$L$19,".","0",RIGHT($B$24,1),".",RIGHT(K94,1),$A$31,"-",$A92)</f>
        <v>M460.15.01.S3-04</v>
      </c>
      <c r="C94" s="110"/>
      <c r="D94" s="111"/>
      <c r="E94" s="11">
        <v>7</v>
      </c>
      <c r="F94" s="12" t="s">
        <v>23</v>
      </c>
      <c r="G94" s="12">
        <v>14</v>
      </c>
      <c r="H94" s="12">
        <v>0</v>
      </c>
      <c r="I94" s="12">
        <v>0</v>
      </c>
      <c r="J94" s="12">
        <v>28</v>
      </c>
      <c r="K94" s="13" t="s">
        <v>32</v>
      </c>
      <c r="L94" s="14">
        <v>126</v>
      </c>
      <c r="M94" s="112" t="str">
        <f>CONCATENATE($H$19,$J$19,".",$L$19,".","0",RIGHT($M$24,1),".",RIGHT(V94,2),$A34,"-",$A92)</f>
        <v>M460.15.02.CA4-04</v>
      </c>
      <c r="N94" s="113"/>
      <c r="O94" s="114"/>
      <c r="P94" s="11">
        <v>6</v>
      </c>
      <c r="Q94" s="12" t="s">
        <v>23</v>
      </c>
      <c r="R94" s="12">
        <v>14</v>
      </c>
      <c r="S94" s="12">
        <v>0</v>
      </c>
      <c r="T94" s="12">
        <v>14</v>
      </c>
      <c r="U94" s="12">
        <v>0</v>
      </c>
      <c r="V94" s="98" t="s">
        <v>24</v>
      </c>
      <c r="W94" s="14">
        <v>116</v>
      </c>
    </row>
    <row r="95" spans="1:23" s="24" customFormat="1" ht="25.5" customHeight="1" thickTop="1">
      <c r="A95" s="115" t="s">
        <v>94</v>
      </c>
      <c r="B95" s="118" t="s">
        <v>95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20"/>
      <c r="M95" s="119" t="s">
        <v>96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20"/>
    </row>
    <row r="96" spans="1:23" s="24" customFormat="1" ht="7.5" customHeight="1">
      <c r="A96" s="116"/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3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3"/>
    </row>
    <row r="97" spans="1:23" s="24" customFormat="1" ht="26.25" thickBot="1">
      <c r="A97" s="117"/>
      <c r="B97" s="109" t="str">
        <f>CONCATENATE($H$19,$J$19,".",$L$19,".","0",RIGHT($B$24,1),".",RIGHT(K97,1),$A$31,"-",$A95)</f>
        <v>M460.15.01.S3-05</v>
      </c>
      <c r="C97" s="110"/>
      <c r="D97" s="111"/>
      <c r="E97" s="11">
        <v>7</v>
      </c>
      <c r="F97" s="12" t="s">
        <v>23</v>
      </c>
      <c r="G97" s="12">
        <v>14</v>
      </c>
      <c r="H97" s="12">
        <v>0</v>
      </c>
      <c r="I97" s="12">
        <v>0</v>
      </c>
      <c r="J97" s="12">
        <v>28</v>
      </c>
      <c r="K97" s="13" t="s">
        <v>32</v>
      </c>
      <c r="L97" s="14">
        <v>126</v>
      </c>
      <c r="M97" s="112" t="str">
        <f>CONCATENATE($H$19,$J$19,".",$L$19,".","0",RIGHT($M$24,1),".",RIGHT(V97,2),$A34,"-",$A95)</f>
        <v>M460.15.02.CA4-05</v>
      </c>
      <c r="N97" s="113"/>
      <c r="O97" s="114"/>
      <c r="P97" s="11">
        <v>6</v>
      </c>
      <c r="Q97" s="12" t="s">
        <v>23</v>
      </c>
      <c r="R97" s="12">
        <v>14</v>
      </c>
      <c r="S97" s="12">
        <v>0</v>
      </c>
      <c r="T97" s="12">
        <v>14</v>
      </c>
      <c r="U97" s="12">
        <v>0</v>
      </c>
      <c r="V97" s="98" t="s">
        <v>24</v>
      </c>
      <c r="W97" s="14">
        <v>116</v>
      </c>
    </row>
    <row r="98" spans="1:23" s="24" customFormat="1" ht="15.75" thickTop="1">
      <c r="A98" s="115" t="s">
        <v>97</v>
      </c>
      <c r="B98" s="118" t="s">
        <v>98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20"/>
      <c r="M98" s="119" t="s">
        <v>99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20"/>
    </row>
    <row r="99" spans="1:23" s="24" customFormat="1" ht="15">
      <c r="A99" s="116"/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3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3"/>
    </row>
    <row r="100" spans="1:23" s="24" customFormat="1" ht="26.25" thickBot="1">
      <c r="A100" s="117"/>
      <c r="B100" s="109" t="str">
        <f>CONCATENATE($H$19,$J$19,".",$L$19,".","0",RIGHT($B$24,1),".",RIGHT(K100,1),$A$31,"-",$A98)</f>
        <v>M460.15.01.S3-06</v>
      </c>
      <c r="C100" s="110"/>
      <c r="D100" s="111"/>
      <c r="E100" s="11">
        <v>7</v>
      </c>
      <c r="F100" s="12" t="s">
        <v>23</v>
      </c>
      <c r="G100" s="12">
        <v>14</v>
      </c>
      <c r="H100" s="12">
        <v>0</v>
      </c>
      <c r="I100" s="12">
        <v>0</v>
      </c>
      <c r="J100" s="12">
        <v>28</v>
      </c>
      <c r="K100" s="13" t="s">
        <v>32</v>
      </c>
      <c r="L100" s="14">
        <v>126</v>
      </c>
      <c r="M100" s="112" t="str">
        <f>CONCATENATE($H$19,$J$19,".",$L$19,".","0",RIGHT($M$24,1),".",RIGHT(V100,2),$A34,"-",$A98)</f>
        <v>M460.15.02.CA4-06</v>
      </c>
      <c r="N100" s="113"/>
      <c r="O100" s="114"/>
      <c r="P100" s="11">
        <v>6</v>
      </c>
      <c r="Q100" s="12" t="s">
        <v>23</v>
      </c>
      <c r="R100" s="12">
        <v>14</v>
      </c>
      <c r="S100" s="12">
        <v>0</v>
      </c>
      <c r="T100" s="12">
        <v>14</v>
      </c>
      <c r="U100" s="12">
        <v>0</v>
      </c>
      <c r="V100" s="98" t="s">
        <v>24</v>
      </c>
      <c r="W100" s="14">
        <v>116</v>
      </c>
    </row>
    <row r="101" spans="1:23" s="24" customFormat="1" ht="15.75" thickTop="1">
      <c r="A101" s="115"/>
      <c r="B101" s="118"/>
      <c r="C101" s="119"/>
      <c r="D101" s="119"/>
      <c r="E101" s="119"/>
      <c r="F101" s="119"/>
      <c r="G101" s="119"/>
      <c r="H101" s="119"/>
      <c r="I101" s="119"/>
      <c r="J101" s="119"/>
      <c r="K101" s="119"/>
      <c r="L101" s="120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20"/>
    </row>
    <row r="102" spans="1:23" s="24" customFormat="1" ht="15">
      <c r="A102" s="116"/>
      <c r="B102" s="121"/>
      <c r="C102" s="122"/>
      <c r="D102" s="122"/>
      <c r="E102" s="122"/>
      <c r="F102" s="122"/>
      <c r="G102" s="122"/>
      <c r="H102" s="122"/>
      <c r="I102" s="122"/>
      <c r="J102" s="122"/>
      <c r="K102" s="122"/>
      <c r="L102" s="123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3"/>
    </row>
    <row r="103" spans="1:23" s="24" customFormat="1" ht="15.75" thickBot="1">
      <c r="A103" s="117"/>
      <c r="B103" s="112"/>
      <c r="C103" s="113"/>
      <c r="D103" s="114"/>
      <c r="E103" s="11"/>
      <c r="F103" s="12"/>
      <c r="G103" s="12"/>
      <c r="H103" s="12"/>
      <c r="I103" s="12"/>
      <c r="J103" s="12"/>
      <c r="K103" s="13"/>
      <c r="L103" s="14"/>
      <c r="M103" s="112"/>
      <c r="N103" s="113"/>
      <c r="O103" s="114"/>
      <c r="P103" s="11"/>
      <c r="Q103" s="12"/>
      <c r="R103" s="12"/>
      <c r="S103" s="12"/>
      <c r="T103" s="12"/>
      <c r="U103" s="13"/>
      <c r="V103" s="13"/>
      <c r="W103" s="14"/>
    </row>
    <row r="104" spans="1:23" s="24" customFormat="1" ht="15.75" thickTop="1">
      <c r="A104" s="2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</row>
    <row r="105" spans="1:23" s="24" customFormat="1" ht="15">
      <c r="A105" s="2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</row>
    <row r="106" spans="1:23" s="24" customFormat="1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s="24" customFormat="1" ht="18">
      <c r="A107" s="187" t="s">
        <v>15</v>
      </c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</row>
    <row r="108" spans="1:23" s="24" customFormat="1" ht="18">
      <c r="A108" s="187" t="s">
        <v>16</v>
      </c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</row>
    <row r="109" spans="1:23" s="24" customFormat="1" ht="18.75" thickBot="1">
      <c r="A109" s="188" t="s">
        <v>100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</row>
    <row r="110" spans="1:23" s="24" customFormat="1" ht="17.25" thickBot="1" thickTop="1">
      <c r="A110" s="9"/>
      <c r="B110" s="180" t="s">
        <v>101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2"/>
      <c r="M110" s="180" t="s">
        <v>102</v>
      </c>
      <c r="N110" s="181"/>
      <c r="O110" s="181"/>
      <c r="P110" s="181"/>
      <c r="Q110" s="181"/>
      <c r="R110" s="181"/>
      <c r="S110" s="181"/>
      <c r="T110" s="181"/>
      <c r="U110" s="181"/>
      <c r="V110" s="181"/>
      <c r="W110" s="182"/>
    </row>
    <row r="111" spans="1:23" s="24" customFormat="1" ht="16.5" customHeight="1" thickTop="1">
      <c r="A111" s="115" t="s">
        <v>20</v>
      </c>
      <c r="B111" s="118" t="s">
        <v>103</v>
      </c>
      <c r="C111" s="119"/>
      <c r="D111" s="119"/>
      <c r="E111" s="119"/>
      <c r="F111" s="119"/>
      <c r="G111" s="119"/>
      <c r="H111" s="119"/>
      <c r="I111" s="119"/>
      <c r="J111" s="119"/>
      <c r="K111" s="119"/>
      <c r="L111" s="120"/>
      <c r="M111" s="118" t="s">
        <v>104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20"/>
    </row>
    <row r="112" spans="1:23" s="24" customFormat="1" ht="20.25" customHeight="1">
      <c r="A112" s="116"/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3"/>
      <c r="M112" s="121"/>
      <c r="N112" s="122"/>
      <c r="O112" s="122"/>
      <c r="P112" s="122"/>
      <c r="Q112" s="122"/>
      <c r="R112" s="122"/>
      <c r="S112" s="122"/>
      <c r="T112" s="122"/>
      <c r="U112" s="122"/>
      <c r="V112" s="122"/>
      <c r="W112" s="123"/>
    </row>
    <row r="113" spans="1:23" s="24" customFormat="1" ht="16.5" customHeight="1" thickBot="1">
      <c r="A113" s="117"/>
      <c r="B113" s="109" t="str">
        <f>CONCATENATE($H$19,$J$19,".",$L$19,".","0",RIGHT($B$110,1),".",RIGHT(K113,1),$A$111,"-ij")</f>
        <v>M460.15.03.A1-ij</v>
      </c>
      <c r="C113" s="110"/>
      <c r="D113" s="111"/>
      <c r="E113" s="11">
        <v>7</v>
      </c>
      <c r="F113" s="12" t="s">
        <v>23</v>
      </c>
      <c r="G113" s="12">
        <v>28</v>
      </c>
      <c r="H113" s="12">
        <v>0</v>
      </c>
      <c r="I113" s="12">
        <v>14</v>
      </c>
      <c r="J113" s="12">
        <v>14</v>
      </c>
      <c r="K113" s="13" t="s">
        <v>28</v>
      </c>
      <c r="L113" s="14">
        <v>112</v>
      </c>
      <c r="M113" s="109" t="str">
        <f>CONCATENATE($H$19,$J$19,".",$L$19,".","0",RIGHT($M$110,1),".",RIGHT(V113,1),$A$111)</f>
        <v>M460.15.04.S1</v>
      </c>
      <c r="N113" s="110"/>
      <c r="O113" s="111"/>
      <c r="P113" s="11">
        <v>15</v>
      </c>
      <c r="Q113" s="12" t="s">
        <v>105</v>
      </c>
      <c r="R113" s="12">
        <v>0</v>
      </c>
      <c r="S113" s="12">
        <v>0</v>
      </c>
      <c r="T113" s="12">
        <v>0</v>
      </c>
      <c r="U113" s="12">
        <v>98</v>
      </c>
      <c r="V113" s="13" t="s">
        <v>32</v>
      </c>
      <c r="W113" s="14">
        <v>262</v>
      </c>
    </row>
    <row r="114" spans="1:23" s="24" customFormat="1" ht="15.75" thickTop="1">
      <c r="A114" s="115" t="s">
        <v>25</v>
      </c>
      <c r="B114" s="118" t="s">
        <v>106</v>
      </c>
      <c r="C114" s="119"/>
      <c r="D114" s="119"/>
      <c r="E114" s="119"/>
      <c r="F114" s="119"/>
      <c r="G114" s="119"/>
      <c r="H114" s="119"/>
      <c r="I114" s="119"/>
      <c r="J114" s="119"/>
      <c r="K114" s="119"/>
      <c r="L114" s="120"/>
      <c r="M114" s="118" t="s">
        <v>107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20"/>
    </row>
    <row r="115" spans="1:23" s="24" customFormat="1" ht="15">
      <c r="A115" s="116"/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3"/>
      <c r="M115" s="121"/>
      <c r="N115" s="122"/>
      <c r="O115" s="122"/>
      <c r="P115" s="122"/>
      <c r="Q115" s="122"/>
      <c r="R115" s="122"/>
      <c r="S115" s="122"/>
      <c r="T115" s="122"/>
      <c r="U115" s="122"/>
      <c r="V115" s="122"/>
      <c r="W115" s="123"/>
    </row>
    <row r="116" spans="1:23" s="24" customFormat="1" ht="15.75" thickBot="1">
      <c r="A116" s="117"/>
      <c r="B116" s="109" t="str">
        <f>CONCATENATE($H$19,$J$19,".",$L$19,".","0",RIGHT($B$110,1),".",RIGHT(K116,1),$A$114,"-ij")</f>
        <v>M460.15.03.S2-ij</v>
      </c>
      <c r="C116" s="110"/>
      <c r="D116" s="111"/>
      <c r="E116" s="11">
        <v>6</v>
      </c>
      <c r="F116" s="12" t="s">
        <v>23</v>
      </c>
      <c r="G116" s="12">
        <v>14</v>
      </c>
      <c r="H116" s="12">
        <v>0</v>
      </c>
      <c r="I116" s="12">
        <v>0</v>
      </c>
      <c r="J116" s="12">
        <v>14</v>
      </c>
      <c r="K116" s="13" t="s">
        <v>32</v>
      </c>
      <c r="L116" s="14">
        <v>116</v>
      </c>
      <c r="M116" s="109" t="str">
        <f>CONCATENATE($H$19,$J$19,".",$L$19,".","0",RIGHT($M$110,1),".",RIGHT(V116,1),$A$114)</f>
        <v>M460.15.04.S2</v>
      </c>
      <c r="N116" s="110"/>
      <c r="O116" s="111"/>
      <c r="P116" s="11">
        <v>15</v>
      </c>
      <c r="Q116" s="12" t="s">
        <v>23</v>
      </c>
      <c r="R116" s="12">
        <v>0</v>
      </c>
      <c r="S116" s="12">
        <v>0</v>
      </c>
      <c r="T116" s="12">
        <v>0</v>
      </c>
      <c r="U116" s="12">
        <v>98</v>
      </c>
      <c r="V116" s="13" t="s">
        <v>32</v>
      </c>
      <c r="W116" s="14">
        <v>262</v>
      </c>
    </row>
    <row r="117" spans="1:23" s="24" customFormat="1" ht="15.75" thickTop="1">
      <c r="A117" s="115" t="s">
        <v>29</v>
      </c>
      <c r="B117" s="150" t="s">
        <v>108</v>
      </c>
      <c r="C117" s="151"/>
      <c r="D117" s="151"/>
      <c r="E117" s="151"/>
      <c r="F117" s="151"/>
      <c r="G117" s="151"/>
      <c r="H117" s="151"/>
      <c r="I117" s="151"/>
      <c r="J117" s="151"/>
      <c r="K117" s="151"/>
      <c r="L117" s="152"/>
      <c r="M117" s="118"/>
      <c r="N117" s="119"/>
      <c r="O117" s="119"/>
      <c r="P117" s="119"/>
      <c r="Q117" s="119"/>
      <c r="R117" s="119"/>
      <c r="S117" s="119"/>
      <c r="T117" s="119"/>
      <c r="U117" s="119"/>
      <c r="V117" s="119"/>
      <c r="W117" s="120"/>
    </row>
    <row r="118" spans="1:23" s="24" customFormat="1" ht="15">
      <c r="A118" s="116"/>
      <c r="B118" s="15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5"/>
      <c r="M118" s="121"/>
      <c r="N118" s="122"/>
      <c r="O118" s="122"/>
      <c r="P118" s="122"/>
      <c r="Q118" s="122"/>
      <c r="R118" s="122"/>
      <c r="S118" s="122"/>
      <c r="T118" s="122"/>
      <c r="U118" s="122"/>
      <c r="V118" s="122"/>
      <c r="W118" s="123"/>
    </row>
    <row r="119" spans="1:23" s="24" customFormat="1" ht="15.75" thickBot="1">
      <c r="A119" s="117"/>
      <c r="B119" s="109" t="str">
        <f>CONCATENATE($H$19,$J$19,".",$L$19,".","0",RIGHT($B$110,1),".",RIGHT(K119,1),$A$117,)</f>
        <v>M460.15.03.S3</v>
      </c>
      <c r="C119" s="110"/>
      <c r="D119" s="111"/>
      <c r="E119" s="11">
        <v>8</v>
      </c>
      <c r="F119" s="12" t="s">
        <v>23</v>
      </c>
      <c r="G119" s="12">
        <v>28</v>
      </c>
      <c r="H119" s="12">
        <v>0</v>
      </c>
      <c r="I119" s="12">
        <v>14</v>
      </c>
      <c r="J119" s="12">
        <v>14</v>
      </c>
      <c r="K119" s="13" t="s">
        <v>32</v>
      </c>
      <c r="L119" s="14">
        <v>136</v>
      </c>
      <c r="M119" s="112"/>
      <c r="N119" s="113"/>
      <c r="O119" s="114"/>
      <c r="P119" s="11"/>
      <c r="Q119" s="12"/>
      <c r="R119" s="12"/>
      <c r="S119" s="12"/>
      <c r="T119" s="12"/>
      <c r="U119" s="12"/>
      <c r="V119" s="13"/>
      <c r="W119" s="14"/>
    </row>
    <row r="120" spans="1:23" s="24" customFormat="1" ht="15.75" thickTop="1">
      <c r="A120" s="115" t="s">
        <v>33</v>
      </c>
      <c r="B120" s="190" t="s">
        <v>109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7"/>
      <c r="M120" s="118"/>
      <c r="N120" s="119"/>
      <c r="O120" s="119"/>
      <c r="P120" s="119"/>
      <c r="Q120" s="119"/>
      <c r="R120" s="119"/>
      <c r="S120" s="119"/>
      <c r="T120" s="119"/>
      <c r="U120" s="119"/>
      <c r="V120" s="119"/>
      <c r="W120" s="120"/>
    </row>
    <row r="121" spans="1:23" s="24" customFormat="1" ht="15">
      <c r="A121" s="116"/>
      <c r="B121" s="191"/>
      <c r="C121" s="158"/>
      <c r="D121" s="158"/>
      <c r="E121" s="158"/>
      <c r="F121" s="158"/>
      <c r="G121" s="158"/>
      <c r="H121" s="158"/>
      <c r="I121" s="158"/>
      <c r="J121" s="158"/>
      <c r="K121" s="158"/>
      <c r="L121" s="159"/>
      <c r="M121" s="121"/>
      <c r="N121" s="122"/>
      <c r="O121" s="122"/>
      <c r="P121" s="122"/>
      <c r="Q121" s="122"/>
      <c r="R121" s="122"/>
      <c r="S121" s="122"/>
      <c r="T121" s="122"/>
      <c r="U121" s="122"/>
      <c r="V121" s="122"/>
      <c r="W121" s="123"/>
    </row>
    <row r="122" spans="1:23" s="24" customFormat="1" ht="15.75" thickBot="1">
      <c r="A122" s="117"/>
      <c r="B122" s="109" t="str">
        <f>CONCATENATE($H$19,$J$19,".",$L$19,".","0",RIGHT($B$110,1),".",RIGHT(K122,2),$A$120)</f>
        <v>M460.15.03.CA4</v>
      </c>
      <c r="C122" s="110"/>
      <c r="D122" s="111"/>
      <c r="E122" s="11">
        <v>9</v>
      </c>
      <c r="F122" s="12" t="s">
        <v>23</v>
      </c>
      <c r="G122" s="12">
        <v>28</v>
      </c>
      <c r="H122" s="12">
        <v>0</v>
      </c>
      <c r="I122" s="12">
        <v>14</v>
      </c>
      <c r="J122" s="12">
        <v>14</v>
      </c>
      <c r="K122" s="96" t="s">
        <v>24</v>
      </c>
      <c r="L122" s="14">
        <v>160</v>
      </c>
      <c r="M122" s="112"/>
      <c r="N122" s="113"/>
      <c r="O122" s="114"/>
      <c r="P122" s="11"/>
      <c r="Q122" s="12"/>
      <c r="R122" s="12"/>
      <c r="S122" s="12"/>
      <c r="T122" s="12"/>
      <c r="U122" s="12"/>
      <c r="V122" s="13"/>
      <c r="W122" s="14"/>
    </row>
    <row r="123" spans="1:23" s="24" customFormat="1" ht="15.75" thickTop="1">
      <c r="A123" s="115" t="s">
        <v>36</v>
      </c>
      <c r="B123" s="150"/>
      <c r="C123" s="151"/>
      <c r="D123" s="151"/>
      <c r="E123" s="151"/>
      <c r="F123" s="151"/>
      <c r="G123" s="151"/>
      <c r="H123" s="151"/>
      <c r="I123" s="151"/>
      <c r="J123" s="151"/>
      <c r="K123" s="151"/>
      <c r="L123" s="152"/>
      <c r="M123" s="118"/>
      <c r="N123" s="119"/>
      <c r="O123" s="119"/>
      <c r="P123" s="119"/>
      <c r="Q123" s="119"/>
      <c r="R123" s="119"/>
      <c r="S123" s="119"/>
      <c r="T123" s="119"/>
      <c r="U123" s="119"/>
      <c r="V123" s="119"/>
      <c r="W123" s="120"/>
    </row>
    <row r="124" spans="1:23" s="24" customFormat="1" ht="15">
      <c r="A124" s="116"/>
      <c r="B124" s="15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5"/>
      <c r="M124" s="121"/>
      <c r="N124" s="122"/>
      <c r="O124" s="122"/>
      <c r="P124" s="122"/>
      <c r="Q124" s="122"/>
      <c r="R124" s="122"/>
      <c r="S124" s="122"/>
      <c r="T124" s="122"/>
      <c r="U124" s="122"/>
      <c r="V124" s="122"/>
      <c r="W124" s="123"/>
    </row>
    <row r="125" spans="1:23" s="24" customFormat="1" ht="15.75" thickBot="1">
      <c r="A125" s="117"/>
      <c r="B125" s="112"/>
      <c r="C125" s="113"/>
      <c r="D125" s="114"/>
      <c r="E125" s="11"/>
      <c r="F125" s="12"/>
      <c r="G125" s="12"/>
      <c r="H125" s="12"/>
      <c r="I125" s="12"/>
      <c r="J125" s="12"/>
      <c r="K125" s="13"/>
      <c r="L125" s="14"/>
      <c r="M125" s="112"/>
      <c r="N125" s="113"/>
      <c r="O125" s="114"/>
      <c r="P125" s="11"/>
      <c r="Q125" s="12"/>
      <c r="R125" s="12"/>
      <c r="S125" s="12"/>
      <c r="T125" s="12"/>
      <c r="U125" s="12"/>
      <c r="V125" s="13"/>
      <c r="W125" s="14"/>
    </row>
    <row r="126" spans="1:23" s="24" customFormat="1" ht="15.75" thickTop="1">
      <c r="A126" s="115" t="s">
        <v>37</v>
      </c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20"/>
      <c r="M126" s="118"/>
      <c r="N126" s="119"/>
      <c r="O126" s="119"/>
      <c r="P126" s="119"/>
      <c r="Q126" s="119"/>
      <c r="R126" s="119"/>
      <c r="S126" s="119"/>
      <c r="T126" s="119"/>
      <c r="U126" s="119"/>
      <c r="V126" s="119"/>
      <c r="W126" s="120"/>
    </row>
    <row r="127" spans="1:23" s="24" customFormat="1" ht="15">
      <c r="A127" s="116"/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3"/>
      <c r="M127" s="121"/>
      <c r="N127" s="122"/>
      <c r="O127" s="122"/>
      <c r="P127" s="122"/>
      <c r="Q127" s="122"/>
      <c r="R127" s="122"/>
      <c r="S127" s="122"/>
      <c r="T127" s="122"/>
      <c r="U127" s="122"/>
      <c r="V127" s="122"/>
      <c r="W127" s="123"/>
    </row>
    <row r="128" spans="1:23" s="24" customFormat="1" ht="15.75" thickBot="1">
      <c r="A128" s="117"/>
      <c r="B128" s="112"/>
      <c r="C128" s="113"/>
      <c r="D128" s="114"/>
      <c r="E128" s="11"/>
      <c r="F128" s="12"/>
      <c r="G128" s="12"/>
      <c r="H128" s="12"/>
      <c r="I128" s="12"/>
      <c r="J128" s="12"/>
      <c r="K128" s="13"/>
      <c r="L128" s="14"/>
      <c r="M128" s="112"/>
      <c r="N128" s="113"/>
      <c r="O128" s="114"/>
      <c r="P128" s="11"/>
      <c r="Q128" s="12"/>
      <c r="R128" s="12"/>
      <c r="S128" s="12"/>
      <c r="T128" s="12"/>
      <c r="U128" s="12"/>
      <c r="V128" s="13"/>
      <c r="W128" s="14"/>
    </row>
    <row r="129" spans="1:23" s="24" customFormat="1" ht="15.75" thickTop="1">
      <c r="A129" s="115" t="s">
        <v>38</v>
      </c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20"/>
      <c r="M129" s="118"/>
      <c r="N129" s="119"/>
      <c r="O129" s="119"/>
      <c r="P129" s="119"/>
      <c r="Q129" s="119"/>
      <c r="R129" s="119"/>
      <c r="S129" s="119"/>
      <c r="T129" s="119"/>
      <c r="U129" s="119"/>
      <c r="V129" s="119"/>
      <c r="W129" s="120"/>
    </row>
    <row r="130" spans="1:23" s="24" customFormat="1" ht="15">
      <c r="A130" s="116"/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3"/>
      <c r="M130" s="121"/>
      <c r="N130" s="122"/>
      <c r="O130" s="122"/>
      <c r="P130" s="122"/>
      <c r="Q130" s="122"/>
      <c r="R130" s="122"/>
      <c r="S130" s="122"/>
      <c r="T130" s="122"/>
      <c r="U130" s="122"/>
      <c r="V130" s="122"/>
      <c r="W130" s="123"/>
    </row>
    <row r="131" spans="1:23" s="24" customFormat="1" ht="15.75" thickBot="1">
      <c r="A131" s="117"/>
      <c r="B131" s="112"/>
      <c r="C131" s="113"/>
      <c r="D131" s="114"/>
      <c r="E131" s="11"/>
      <c r="F131" s="12"/>
      <c r="G131" s="12"/>
      <c r="H131" s="12"/>
      <c r="I131" s="12"/>
      <c r="J131" s="12"/>
      <c r="K131" s="13"/>
      <c r="L131" s="14"/>
      <c r="M131" s="112"/>
      <c r="N131" s="113"/>
      <c r="O131" s="114"/>
      <c r="P131" s="11"/>
      <c r="Q131" s="12"/>
      <c r="R131" s="12"/>
      <c r="S131" s="12"/>
      <c r="T131" s="12"/>
      <c r="U131" s="13"/>
      <c r="V131" s="13"/>
      <c r="W131" s="14"/>
    </row>
    <row r="132" spans="1:23" s="24" customFormat="1" ht="15.75" thickTop="1">
      <c r="A132" s="115" t="s">
        <v>39</v>
      </c>
      <c r="B132" s="118"/>
      <c r="C132" s="119"/>
      <c r="D132" s="119"/>
      <c r="E132" s="168"/>
      <c r="F132" s="168"/>
      <c r="G132" s="168"/>
      <c r="H132" s="168"/>
      <c r="I132" s="168"/>
      <c r="J132" s="168"/>
      <c r="K132" s="168"/>
      <c r="L132" s="170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20"/>
    </row>
    <row r="133" spans="1:23" s="24" customFormat="1" ht="15">
      <c r="A133" s="116"/>
      <c r="B133" s="171"/>
      <c r="C133" s="172"/>
      <c r="D133" s="172"/>
      <c r="E133" s="172"/>
      <c r="F133" s="172"/>
      <c r="G133" s="172"/>
      <c r="H133" s="172"/>
      <c r="I133" s="172"/>
      <c r="J133" s="172"/>
      <c r="K133" s="172"/>
      <c r="L133" s="173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3"/>
    </row>
    <row r="134" spans="1:23" s="24" customFormat="1" ht="15.75" thickBot="1">
      <c r="A134" s="117"/>
      <c r="B134" s="112"/>
      <c r="C134" s="113"/>
      <c r="D134" s="114"/>
      <c r="E134" s="11"/>
      <c r="F134" s="12"/>
      <c r="G134" s="12"/>
      <c r="H134" s="12"/>
      <c r="I134" s="12"/>
      <c r="J134" s="12"/>
      <c r="K134" s="13"/>
      <c r="L134" s="14"/>
      <c r="M134" s="112"/>
      <c r="N134" s="113"/>
      <c r="O134" s="114"/>
      <c r="P134" s="11"/>
      <c r="Q134" s="12"/>
      <c r="R134" s="12"/>
      <c r="S134" s="12"/>
      <c r="T134" s="12"/>
      <c r="U134" s="12"/>
      <c r="V134" s="13"/>
      <c r="W134" s="14"/>
    </row>
    <row r="135" spans="1:23" s="24" customFormat="1" ht="15.75" thickTop="1">
      <c r="A135" s="115" t="s">
        <v>40</v>
      </c>
      <c r="B135" s="169"/>
      <c r="C135" s="168"/>
      <c r="D135" s="168"/>
      <c r="E135" s="168"/>
      <c r="F135" s="168"/>
      <c r="G135" s="168"/>
      <c r="H135" s="168"/>
      <c r="I135" s="168"/>
      <c r="J135" s="168"/>
      <c r="K135" s="168"/>
      <c r="L135" s="170"/>
      <c r="M135" s="168"/>
      <c r="N135" s="168"/>
      <c r="O135" s="168"/>
      <c r="P135" s="119"/>
      <c r="Q135" s="119"/>
      <c r="R135" s="119"/>
      <c r="S135" s="119"/>
      <c r="T135" s="119"/>
      <c r="U135" s="119"/>
      <c r="V135" s="119"/>
      <c r="W135" s="120"/>
    </row>
    <row r="136" spans="1:23" s="24" customFormat="1" ht="15">
      <c r="A136" s="116"/>
      <c r="B136" s="171"/>
      <c r="C136" s="172"/>
      <c r="D136" s="172"/>
      <c r="E136" s="172"/>
      <c r="F136" s="172"/>
      <c r="G136" s="172"/>
      <c r="H136" s="172"/>
      <c r="I136" s="172"/>
      <c r="J136" s="172"/>
      <c r="K136" s="172"/>
      <c r="L136" s="173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3"/>
    </row>
    <row r="137" spans="1:23" s="24" customFormat="1" ht="15.75" thickBot="1">
      <c r="A137" s="117"/>
      <c r="B137" s="112"/>
      <c r="C137" s="113"/>
      <c r="D137" s="114"/>
      <c r="E137" s="11"/>
      <c r="F137" s="12"/>
      <c r="G137" s="12"/>
      <c r="H137" s="12"/>
      <c r="I137" s="12"/>
      <c r="J137" s="12"/>
      <c r="K137" s="13"/>
      <c r="L137" s="14"/>
      <c r="M137" s="112"/>
      <c r="N137" s="113"/>
      <c r="O137" s="114"/>
      <c r="P137" s="11"/>
      <c r="Q137" s="12"/>
      <c r="R137" s="12"/>
      <c r="S137" s="12"/>
      <c r="T137" s="12"/>
      <c r="U137" s="12"/>
      <c r="V137" s="13"/>
      <c r="W137" s="14"/>
    </row>
    <row r="138" spans="1:23" s="24" customFormat="1" ht="16.5" thickTop="1">
      <c r="A138" s="141" t="s">
        <v>41</v>
      </c>
      <c r="B138" s="125" t="s">
        <v>42</v>
      </c>
      <c r="C138" s="126"/>
      <c r="D138" s="39"/>
      <c r="E138" s="160">
        <f>SUM(G113:J113,G116:J116,G119:J119,G122:J122,G125:J125,G128:J128,G131:J131,G134:J134,G137:J137)</f>
        <v>196</v>
      </c>
      <c r="F138" s="149"/>
      <c r="G138" s="132" t="s">
        <v>43</v>
      </c>
      <c r="H138" s="133"/>
      <c r="I138" s="133"/>
      <c r="J138" s="134"/>
      <c r="K138" s="189">
        <f>SUM(L113,L116,L119,L122,L125,L128,L131,L134,L137)</f>
        <v>524</v>
      </c>
      <c r="L138" s="149"/>
      <c r="M138" s="125" t="s">
        <v>42</v>
      </c>
      <c r="N138" s="126"/>
      <c r="O138" s="39"/>
      <c r="P138" s="160">
        <f>SUM(R113:U113,R116:U116,R119:U119,R122:U122,R125:U125,R128:U128,R131:U131,R134:U134,R137:U137)</f>
        <v>196</v>
      </c>
      <c r="Q138" s="149"/>
      <c r="R138" s="132" t="s">
        <v>43</v>
      </c>
      <c r="S138" s="133"/>
      <c r="T138" s="133"/>
      <c r="U138" s="134"/>
      <c r="V138" s="189">
        <f>SUM(W113,W116,W119,W122,W125,W128,W131,W134,W137)</f>
        <v>524</v>
      </c>
      <c r="W138" s="149"/>
    </row>
    <row r="139" spans="1:23" s="24" customFormat="1" ht="16.5" thickBot="1">
      <c r="A139" s="192"/>
      <c r="B139" s="135" t="s">
        <v>44</v>
      </c>
      <c r="C139" s="136"/>
      <c r="D139" s="42"/>
      <c r="E139" s="139">
        <f>SUM(E113,E116,E119,E122,E125,E128,E131,E134,E137)</f>
        <v>30</v>
      </c>
      <c r="F139" s="140"/>
      <c r="G139" s="135" t="s">
        <v>110</v>
      </c>
      <c r="H139" s="136"/>
      <c r="I139" s="136"/>
      <c r="J139" s="137"/>
      <c r="K139" s="135" t="s">
        <v>111</v>
      </c>
      <c r="L139" s="137"/>
      <c r="M139" s="135" t="s">
        <v>44</v>
      </c>
      <c r="N139" s="136"/>
      <c r="O139" s="42"/>
      <c r="P139" s="139">
        <f>SUM(P113,P116,P119,P122,P125,P128,P131,P134,P137)</f>
        <v>30</v>
      </c>
      <c r="Q139" s="140"/>
      <c r="R139" s="135" t="s">
        <v>112</v>
      </c>
      <c r="S139" s="136"/>
      <c r="T139" s="136"/>
      <c r="U139" s="137"/>
      <c r="V139" s="135">
        <v>2</v>
      </c>
      <c r="W139" s="137"/>
    </row>
    <row r="140" spans="1:23" s="24" customFormat="1" ht="16.5" thickTop="1">
      <c r="A140" s="141" t="s">
        <v>47</v>
      </c>
      <c r="B140" s="125" t="s">
        <v>42</v>
      </c>
      <c r="C140" s="126"/>
      <c r="D140" s="40"/>
      <c r="E140" s="160">
        <f>SUM(G141:J141)</f>
        <v>14</v>
      </c>
      <c r="F140" s="149"/>
      <c r="G140" s="46"/>
      <c r="H140" s="37"/>
      <c r="I140" s="37"/>
      <c r="J140" s="37"/>
      <c r="K140" s="37"/>
      <c r="L140" s="38"/>
      <c r="M140" s="125" t="s">
        <v>42</v>
      </c>
      <c r="N140" s="126"/>
      <c r="O140" s="40"/>
      <c r="P140" s="161">
        <f>SUM(R141:U141)</f>
        <v>14</v>
      </c>
      <c r="Q140" s="162"/>
      <c r="R140" s="46"/>
      <c r="S140" s="37"/>
      <c r="T140" s="37"/>
      <c r="U140" s="37"/>
      <c r="V140" s="37"/>
      <c r="W140" s="38"/>
    </row>
    <row r="141" spans="1:23" s="24" customFormat="1" ht="15.75" thickBot="1">
      <c r="A141" s="192"/>
      <c r="B141" s="135" t="s">
        <v>48</v>
      </c>
      <c r="C141" s="136"/>
      <c r="D141" s="41"/>
      <c r="E141" s="41"/>
      <c r="F141" s="45"/>
      <c r="G141" s="47">
        <f>(G113+G116+G119+G122+G125+G128+G131+G134+G137)/14</f>
        <v>7</v>
      </c>
      <c r="H141" s="48">
        <f>(H113+H116+H119+H122+H125+H128+H131+H134+H137)/14</f>
        <v>0</v>
      </c>
      <c r="I141" s="48">
        <f>(I113+I116+I119+I122+I125+I128+I131+I134+I137)/14</f>
        <v>3</v>
      </c>
      <c r="J141" s="48">
        <f>(J113+J116+J119+J122+J125+J128+J131+J134+J137)/14</f>
        <v>4</v>
      </c>
      <c r="K141" s="43" t="s">
        <v>49</v>
      </c>
      <c r="L141" s="44"/>
      <c r="M141" s="135" t="s">
        <v>48</v>
      </c>
      <c r="N141" s="136"/>
      <c r="O141" s="41"/>
      <c r="P141" s="41"/>
      <c r="Q141" s="45"/>
      <c r="R141" s="47">
        <f>(R113+R116+R119+Q122+R125+R128+R131+R134+R137)/14</f>
        <v>0</v>
      </c>
      <c r="S141" s="48">
        <f>(S113+S116+S119+S122+S125+S128+S131+S134+S137)/14</f>
        <v>0</v>
      </c>
      <c r="T141" s="48">
        <f>(T113+T116+T119+T122+T125+T128+T131+T134+T137)/14</f>
        <v>0</v>
      </c>
      <c r="U141" s="48">
        <f>(U113+U116+U119+U122+U125+U128+U131+U134+U137)/14</f>
        <v>14</v>
      </c>
      <c r="V141" s="43" t="s">
        <v>49</v>
      </c>
      <c r="W141" s="44"/>
    </row>
    <row r="142" spans="1:23" s="24" customFormat="1" ht="15.75" thickTop="1">
      <c r="A142" s="91"/>
      <c r="B142" s="92"/>
      <c r="C142" s="92"/>
      <c r="D142" s="93"/>
      <c r="E142" s="93"/>
      <c r="F142" s="94"/>
      <c r="G142" s="95"/>
      <c r="H142" s="95"/>
      <c r="I142" s="95"/>
      <c r="J142" s="95"/>
      <c r="K142" s="93"/>
      <c r="L142" s="93"/>
      <c r="M142" s="92"/>
      <c r="N142" s="92"/>
      <c r="O142" s="93"/>
      <c r="P142" s="93"/>
      <c r="Q142" s="94"/>
      <c r="R142" s="95"/>
      <c r="S142" s="95"/>
      <c r="T142" s="95"/>
      <c r="U142" s="95"/>
      <c r="V142" s="93"/>
      <c r="W142" s="93"/>
    </row>
    <row r="143" spans="1:23" s="24" customFormat="1" ht="15">
      <c r="A143" s="91"/>
      <c r="B143" s="92"/>
      <c r="C143" s="92"/>
      <c r="D143" s="93"/>
      <c r="E143" s="93"/>
      <c r="F143" s="94"/>
      <c r="G143" s="95"/>
      <c r="H143" s="95"/>
      <c r="I143" s="95"/>
      <c r="J143" s="95"/>
      <c r="K143" s="93"/>
      <c r="L143" s="93"/>
      <c r="M143" s="92"/>
      <c r="N143" s="92"/>
      <c r="O143" s="93"/>
      <c r="P143" s="93"/>
      <c r="Q143" s="94"/>
      <c r="R143" s="95"/>
      <c r="S143" s="95"/>
      <c r="T143" s="95"/>
      <c r="U143" s="95"/>
      <c r="V143" s="93"/>
      <c r="W143" s="93"/>
    </row>
    <row r="144" spans="1:23" s="24" customFormat="1" ht="15">
      <c r="A144" s="91"/>
      <c r="B144" s="92"/>
      <c r="C144" s="92"/>
      <c r="D144" s="93"/>
      <c r="E144" s="93"/>
      <c r="F144" s="94"/>
      <c r="G144" s="95"/>
      <c r="H144" s="95"/>
      <c r="I144" s="95"/>
      <c r="J144" s="95"/>
      <c r="K144" s="93"/>
      <c r="L144" s="93"/>
      <c r="M144" s="92"/>
      <c r="N144" s="92"/>
      <c r="O144" s="93"/>
      <c r="P144" s="93"/>
      <c r="Q144" s="94"/>
      <c r="R144" s="95"/>
      <c r="S144" s="95"/>
      <c r="T144" s="95"/>
      <c r="U144" s="95"/>
      <c r="V144" s="93"/>
      <c r="W144" s="93"/>
    </row>
    <row r="145" spans="1:23" s="24" customFormat="1" ht="15" hidden="1">
      <c r="A145" s="91"/>
      <c r="B145" s="92"/>
      <c r="C145" s="92"/>
      <c r="D145" s="93"/>
      <c r="E145" s="93"/>
      <c r="F145" s="94"/>
      <c r="G145" s="95"/>
      <c r="H145" s="95"/>
      <c r="I145" s="95"/>
      <c r="J145" s="95"/>
      <c r="K145" s="93"/>
      <c r="L145" s="93"/>
      <c r="M145" s="92"/>
      <c r="N145" s="92"/>
      <c r="O145" s="93"/>
      <c r="P145" s="93"/>
      <c r="Q145" s="94"/>
      <c r="R145" s="95"/>
      <c r="S145" s="95"/>
      <c r="T145" s="95"/>
      <c r="U145" s="95"/>
      <c r="V145" s="93"/>
      <c r="W145" s="93"/>
    </row>
    <row r="146" spans="1:23" s="24" customFormat="1" ht="15">
      <c r="A146" s="91"/>
      <c r="B146" s="92"/>
      <c r="C146" s="92"/>
      <c r="D146" s="93"/>
      <c r="E146" s="93"/>
      <c r="F146" s="94"/>
      <c r="G146" s="95"/>
      <c r="H146" s="95"/>
      <c r="I146" s="95"/>
      <c r="J146" s="95"/>
      <c r="K146" s="93"/>
      <c r="L146" s="93"/>
      <c r="M146" s="92"/>
      <c r="N146" s="92"/>
      <c r="O146" s="93"/>
      <c r="P146" s="93"/>
      <c r="Q146" s="94"/>
      <c r="R146" s="95"/>
      <c r="S146" s="95"/>
      <c r="T146" s="95"/>
      <c r="U146" s="95"/>
      <c r="V146" s="93"/>
      <c r="W146" s="93"/>
    </row>
    <row r="147" spans="1:23" s="24" customFormat="1" ht="15">
      <c r="A147" s="91"/>
      <c r="B147" s="92"/>
      <c r="C147" s="92"/>
      <c r="D147" s="93"/>
      <c r="E147" s="93"/>
      <c r="F147" s="94"/>
      <c r="G147" s="95"/>
      <c r="H147" s="95"/>
      <c r="I147" s="95"/>
      <c r="J147" s="95"/>
      <c r="K147" s="93"/>
      <c r="L147" s="93"/>
      <c r="M147" s="92"/>
      <c r="N147" s="92"/>
      <c r="O147" s="93"/>
      <c r="P147" s="93"/>
      <c r="Q147" s="94"/>
      <c r="R147" s="95"/>
      <c r="S147" s="95"/>
      <c r="T147" s="95"/>
      <c r="U147" s="95"/>
      <c r="V147" s="93"/>
      <c r="W147" s="93"/>
    </row>
    <row r="148" spans="1:23" s="24" customFormat="1" ht="15">
      <c r="A148" s="91"/>
      <c r="B148" s="92"/>
      <c r="C148" s="92"/>
      <c r="D148" s="93"/>
      <c r="E148" s="93"/>
      <c r="F148" s="94"/>
      <c r="G148" s="95"/>
      <c r="H148" s="95"/>
      <c r="I148" s="95"/>
      <c r="J148" s="95"/>
      <c r="K148" s="93"/>
      <c r="L148" s="93"/>
      <c r="M148" s="92"/>
      <c r="N148" s="92"/>
      <c r="O148" s="93"/>
      <c r="P148" s="93"/>
      <c r="Q148" s="94"/>
      <c r="R148" s="95"/>
      <c r="S148" s="95"/>
      <c r="T148" s="95"/>
      <c r="U148" s="95"/>
      <c r="V148" s="93"/>
      <c r="W148" s="93"/>
    </row>
    <row r="149" spans="1:23" s="24" customFormat="1" ht="15">
      <c r="A149" s="91"/>
      <c r="B149" s="92"/>
      <c r="C149" s="92"/>
      <c r="D149" s="93"/>
      <c r="E149" s="93"/>
      <c r="F149" s="94"/>
      <c r="G149" s="95"/>
      <c r="H149" s="95"/>
      <c r="I149" s="95"/>
      <c r="J149" s="95"/>
      <c r="K149" s="93"/>
      <c r="L149" s="93"/>
      <c r="M149" s="92"/>
      <c r="N149" s="92"/>
      <c r="O149" s="93"/>
      <c r="P149" s="93"/>
      <c r="Q149" s="94"/>
      <c r="R149" s="95"/>
      <c r="S149" s="95"/>
      <c r="T149" s="95"/>
      <c r="U149" s="95"/>
      <c r="V149" s="93"/>
      <c r="W149" s="93"/>
    </row>
    <row r="150" spans="1:23" s="24" customFormat="1" ht="15">
      <c r="A150" s="91"/>
      <c r="B150" s="92"/>
      <c r="C150" s="92"/>
      <c r="D150" s="93"/>
      <c r="E150" s="93"/>
      <c r="F150" s="94"/>
      <c r="G150" s="95"/>
      <c r="H150" s="95"/>
      <c r="I150" s="95"/>
      <c r="J150" s="95"/>
      <c r="K150" s="93"/>
      <c r="L150" s="93"/>
      <c r="M150" s="92"/>
      <c r="N150" s="92"/>
      <c r="O150" s="93"/>
      <c r="P150" s="93"/>
      <c r="Q150" s="94"/>
      <c r="R150" s="95"/>
      <c r="S150" s="95"/>
      <c r="T150" s="95"/>
      <c r="U150" s="95"/>
      <c r="V150" s="93"/>
      <c r="W150" s="93"/>
    </row>
    <row r="151" spans="1:23" s="24" customFormat="1" ht="15">
      <c r="A151" s="91"/>
      <c r="B151" s="92"/>
      <c r="C151" s="92"/>
      <c r="D151" s="93"/>
      <c r="E151" s="93"/>
      <c r="F151" s="94"/>
      <c r="G151" s="95"/>
      <c r="H151" s="95"/>
      <c r="I151" s="95"/>
      <c r="J151" s="95"/>
      <c r="K151" s="93"/>
      <c r="L151" s="93"/>
      <c r="M151" s="92"/>
      <c r="N151" s="92"/>
      <c r="O151" s="93"/>
      <c r="P151" s="93"/>
      <c r="Q151" s="94"/>
      <c r="R151" s="95"/>
      <c r="S151" s="95"/>
      <c r="T151" s="95"/>
      <c r="U151" s="95"/>
      <c r="V151" s="93"/>
      <c r="W151" s="93"/>
    </row>
    <row r="152" spans="1:23" s="24" customFormat="1" ht="15">
      <c r="A152" s="91"/>
      <c r="B152" s="92"/>
      <c r="C152" s="92"/>
      <c r="D152" s="93"/>
      <c r="E152" s="93"/>
      <c r="F152" s="94"/>
      <c r="G152" s="95"/>
      <c r="H152" s="95"/>
      <c r="I152" s="95"/>
      <c r="J152" s="95"/>
      <c r="K152" s="93"/>
      <c r="L152" s="93"/>
      <c r="M152" s="92"/>
      <c r="N152" s="92"/>
      <c r="O152" s="93"/>
      <c r="P152" s="93"/>
      <c r="Q152" s="94"/>
      <c r="R152" s="95"/>
      <c r="S152" s="95"/>
      <c r="T152" s="95"/>
      <c r="U152" s="95"/>
      <c r="V152" s="93"/>
      <c r="W152" s="93"/>
    </row>
    <row r="153" s="24" customFormat="1" ht="15"/>
    <row r="154" s="24" customFormat="1" ht="15"/>
    <row r="155" spans="1:23" s="24" customFormat="1" ht="18">
      <c r="A155" s="147" t="s">
        <v>80</v>
      </c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</row>
    <row r="156" spans="1:23" s="24" customFormat="1" ht="18.75" thickBot="1">
      <c r="A156" s="186" t="s">
        <v>113</v>
      </c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</row>
    <row r="157" spans="1:23" s="24" customFormat="1" ht="17.25" thickBot="1" thickTop="1">
      <c r="A157" s="9"/>
      <c r="B157" s="180" t="s">
        <v>114</v>
      </c>
      <c r="C157" s="181"/>
      <c r="D157" s="181"/>
      <c r="E157" s="181"/>
      <c r="F157" s="181"/>
      <c r="G157" s="181"/>
      <c r="H157" s="181"/>
      <c r="I157" s="181"/>
      <c r="J157" s="181"/>
      <c r="K157" s="181"/>
      <c r="L157" s="182"/>
      <c r="M157" s="181" t="s">
        <v>115</v>
      </c>
      <c r="N157" s="181"/>
      <c r="O157" s="181"/>
      <c r="P157" s="181"/>
      <c r="Q157" s="181"/>
      <c r="R157" s="181"/>
      <c r="S157" s="181"/>
      <c r="T157" s="181"/>
      <c r="U157" s="181"/>
      <c r="V157" s="181"/>
      <c r="W157" s="182"/>
    </row>
    <row r="158" spans="1:23" s="8" customFormat="1" ht="15.75" customHeight="1" thickTop="1">
      <c r="A158" s="116" t="s">
        <v>82</v>
      </c>
      <c r="B158" s="118" t="s">
        <v>116</v>
      </c>
      <c r="C158" s="119"/>
      <c r="D158" s="119"/>
      <c r="E158" s="119"/>
      <c r="F158" s="119"/>
      <c r="G158" s="119"/>
      <c r="H158" s="119"/>
      <c r="I158" s="119"/>
      <c r="J158" s="119"/>
      <c r="K158" s="119"/>
      <c r="L158" s="120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20"/>
    </row>
    <row r="159" spans="1:23" s="8" customFormat="1" ht="15">
      <c r="A159" s="116"/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  <c r="L159" s="123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3"/>
    </row>
    <row r="160" spans="1:23" s="24" customFormat="1" ht="15.75" thickBot="1">
      <c r="A160" s="117"/>
      <c r="B160" s="109" t="str">
        <f>CONCATENATE($H$19,$J$19,".",$L$19,".","0",RIGHT($B$110,1),".",RIGHT(K160,1),$A$111,"-",$A158)</f>
        <v>M460.15.03.A1-01</v>
      </c>
      <c r="C160" s="110"/>
      <c r="D160" s="111"/>
      <c r="E160" s="11">
        <v>7</v>
      </c>
      <c r="F160" s="12" t="s">
        <v>23</v>
      </c>
      <c r="G160" s="12">
        <v>28</v>
      </c>
      <c r="H160" s="12">
        <v>0</v>
      </c>
      <c r="I160" s="12">
        <v>14</v>
      </c>
      <c r="J160" s="12">
        <v>14</v>
      </c>
      <c r="K160" s="13" t="s">
        <v>28</v>
      </c>
      <c r="L160" s="14">
        <v>112</v>
      </c>
      <c r="M160" s="112"/>
      <c r="N160" s="113"/>
      <c r="O160" s="113"/>
      <c r="P160" s="11"/>
      <c r="Q160" s="12"/>
      <c r="R160" s="12"/>
      <c r="S160" s="12"/>
      <c r="T160" s="12"/>
      <c r="U160" s="12"/>
      <c r="V160" s="13"/>
      <c r="W160" s="14"/>
    </row>
    <row r="161" spans="1:23" s="24" customFormat="1" ht="15.75" thickTop="1">
      <c r="A161" s="115" t="s">
        <v>85</v>
      </c>
      <c r="B161" s="118" t="s">
        <v>117</v>
      </c>
      <c r="C161" s="119"/>
      <c r="D161" s="119"/>
      <c r="E161" s="119"/>
      <c r="F161" s="119"/>
      <c r="G161" s="119"/>
      <c r="H161" s="119"/>
      <c r="I161" s="119"/>
      <c r="J161" s="119"/>
      <c r="K161" s="119"/>
      <c r="L161" s="120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20"/>
    </row>
    <row r="162" spans="1:23" s="24" customFormat="1" ht="15">
      <c r="A162" s="116"/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3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3"/>
    </row>
    <row r="163" spans="1:23" s="24" customFormat="1" ht="15.75" thickBot="1">
      <c r="A163" s="117"/>
      <c r="B163" s="109" t="str">
        <f>CONCATENATE($H$19,$J$19,".",$L$19,".","0",RIGHT($B$110,1),".",RIGHT(K163,1),$A$111,"-",A161)</f>
        <v>M460.15.03.A1-02</v>
      </c>
      <c r="C163" s="110"/>
      <c r="D163" s="111"/>
      <c r="E163" s="11">
        <v>7</v>
      </c>
      <c r="F163" s="12" t="s">
        <v>23</v>
      </c>
      <c r="G163" s="12">
        <v>28</v>
      </c>
      <c r="H163" s="12">
        <v>0</v>
      </c>
      <c r="I163" s="12">
        <v>14</v>
      </c>
      <c r="J163" s="12">
        <v>14</v>
      </c>
      <c r="K163" s="13" t="s">
        <v>28</v>
      </c>
      <c r="L163" s="14">
        <v>112</v>
      </c>
      <c r="M163" s="112"/>
      <c r="N163" s="113"/>
      <c r="O163" s="113"/>
      <c r="P163" s="11"/>
      <c r="Q163" s="12"/>
      <c r="R163" s="12"/>
      <c r="S163" s="12"/>
      <c r="T163" s="12"/>
      <c r="U163" s="12"/>
      <c r="V163" s="13"/>
      <c r="W163" s="14"/>
    </row>
    <row r="164" spans="1:23" s="24" customFormat="1" ht="15.75" thickTop="1">
      <c r="A164" s="115" t="s">
        <v>88</v>
      </c>
      <c r="B164" s="150" t="s">
        <v>118</v>
      </c>
      <c r="C164" s="151"/>
      <c r="D164" s="151"/>
      <c r="E164" s="151"/>
      <c r="F164" s="151"/>
      <c r="G164" s="151"/>
      <c r="H164" s="151"/>
      <c r="I164" s="151"/>
      <c r="J164" s="151"/>
      <c r="K164" s="151"/>
      <c r="L164" s="152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20"/>
    </row>
    <row r="165" spans="1:23" s="24" customFormat="1" ht="15">
      <c r="A165" s="116"/>
      <c r="B165" s="153"/>
      <c r="C165" s="154"/>
      <c r="D165" s="154"/>
      <c r="E165" s="154"/>
      <c r="F165" s="154"/>
      <c r="G165" s="154"/>
      <c r="H165" s="154"/>
      <c r="I165" s="154"/>
      <c r="J165" s="154"/>
      <c r="K165" s="154"/>
      <c r="L165" s="155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3"/>
    </row>
    <row r="166" spans="1:23" s="24" customFormat="1" ht="15.75" thickBot="1">
      <c r="A166" s="117"/>
      <c r="B166" s="109" t="str">
        <f>CONCATENATE($H$19,$J$19,".",$L$19,".","0",RIGHT($B$110,1),".",RIGHT(K166,1),$A$111,"-",$A164)</f>
        <v>M460.15.03.A1-03</v>
      </c>
      <c r="C166" s="110"/>
      <c r="D166" s="111"/>
      <c r="E166" s="11">
        <v>7</v>
      </c>
      <c r="F166" s="12" t="s">
        <v>23</v>
      </c>
      <c r="G166" s="12">
        <v>28</v>
      </c>
      <c r="H166" s="12">
        <v>0</v>
      </c>
      <c r="I166" s="12">
        <v>14</v>
      </c>
      <c r="J166" s="12">
        <v>14</v>
      </c>
      <c r="K166" s="13" t="s">
        <v>28</v>
      </c>
      <c r="L166" s="14">
        <v>112</v>
      </c>
      <c r="M166" s="112"/>
      <c r="N166" s="113"/>
      <c r="O166" s="114"/>
      <c r="P166" s="11"/>
      <c r="Q166" s="12"/>
      <c r="R166" s="12"/>
      <c r="S166" s="12"/>
      <c r="T166" s="12"/>
      <c r="U166" s="12"/>
      <c r="V166" s="13"/>
      <c r="W166" s="14"/>
    </row>
    <row r="167" spans="1:23" s="24" customFormat="1" ht="15.75" thickTop="1">
      <c r="A167" s="115" t="s">
        <v>91</v>
      </c>
      <c r="B167" s="118" t="s">
        <v>119</v>
      </c>
      <c r="C167" s="119"/>
      <c r="D167" s="119"/>
      <c r="E167" s="119"/>
      <c r="F167" s="119"/>
      <c r="G167" s="119"/>
      <c r="H167" s="119"/>
      <c r="I167" s="119"/>
      <c r="J167" s="119"/>
      <c r="K167" s="119"/>
      <c r="L167" s="120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20"/>
    </row>
    <row r="168" spans="1:23" s="24" customFormat="1" ht="15">
      <c r="A168" s="116"/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  <c r="L168" s="123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3"/>
    </row>
    <row r="169" spans="1:23" s="24" customFormat="1" ht="15.75" thickBot="1">
      <c r="A169" s="117"/>
      <c r="B169" s="109" t="str">
        <f>CONCATENATE($H$19,$J$19,".",$L$19,".","0",RIGHT($B$110,1),".",RIGHT(K169,1),$A$114,"-",$A167)</f>
        <v>M460.15.03.S2-04</v>
      </c>
      <c r="C169" s="110"/>
      <c r="D169" s="111"/>
      <c r="E169" s="11">
        <v>6</v>
      </c>
      <c r="F169" s="12" t="s">
        <v>23</v>
      </c>
      <c r="G169" s="12">
        <v>14</v>
      </c>
      <c r="H169" s="12">
        <v>0</v>
      </c>
      <c r="I169" s="12">
        <v>0</v>
      </c>
      <c r="J169" s="12">
        <v>14</v>
      </c>
      <c r="K169" s="13" t="s">
        <v>32</v>
      </c>
      <c r="L169" s="14">
        <v>116</v>
      </c>
      <c r="M169" s="112"/>
      <c r="N169" s="113"/>
      <c r="O169" s="114"/>
      <c r="P169" s="11"/>
      <c r="Q169" s="12"/>
      <c r="R169" s="12"/>
      <c r="S169" s="12"/>
      <c r="T169" s="12"/>
      <c r="U169" s="12"/>
      <c r="V169" s="13"/>
      <c r="W169" s="14"/>
    </row>
    <row r="170" spans="1:23" s="24" customFormat="1" ht="15.75" thickTop="1">
      <c r="A170" s="115" t="s">
        <v>94</v>
      </c>
      <c r="B170" s="150" t="s">
        <v>120</v>
      </c>
      <c r="C170" s="151"/>
      <c r="D170" s="151"/>
      <c r="E170" s="151"/>
      <c r="F170" s="151"/>
      <c r="G170" s="151"/>
      <c r="H170" s="151"/>
      <c r="I170" s="151"/>
      <c r="J170" s="151"/>
      <c r="K170" s="151"/>
      <c r="L170" s="152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20"/>
    </row>
    <row r="171" spans="1:23" s="24" customFormat="1" ht="15">
      <c r="A171" s="116"/>
      <c r="B171" s="153"/>
      <c r="C171" s="154"/>
      <c r="D171" s="154"/>
      <c r="E171" s="154"/>
      <c r="F171" s="154"/>
      <c r="G171" s="154"/>
      <c r="H171" s="154"/>
      <c r="I171" s="154"/>
      <c r="J171" s="154"/>
      <c r="K171" s="154"/>
      <c r="L171" s="155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3"/>
    </row>
    <row r="172" spans="1:23" s="24" customFormat="1" ht="15.75" thickBot="1">
      <c r="A172" s="117"/>
      <c r="B172" s="109" t="str">
        <f>CONCATENATE($H$19,$J$19,".",$L$19,".","0",RIGHT($B$110,1),".",RIGHT(K172,1),$A$114,"-",$A170)</f>
        <v>M460.15.03.S2-05</v>
      </c>
      <c r="C172" s="110"/>
      <c r="D172" s="111"/>
      <c r="E172" s="11">
        <v>6</v>
      </c>
      <c r="F172" s="12" t="s">
        <v>23</v>
      </c>
      <c r="G172" s="12">
        <v>14</v>
      </c>
      <c r="H172" s="12">
        <v>0</v>
      </c>
      <c r="I172" s="12">
        <v>0</v>
      </c>
      <c r="J172" s="12">
        <v>14</v>
      </c>
      <c r="K172" s="13" t="s">
        <v>32</v>
      </c>
      <c r="L172" s="14">
        <v>116</v>
      </c>
      <c r="M172" s="112"/>
      <c r="N172" s="113"/>
      <c r="O172" s="114"/>
      <c r="P172" s="11"/>
      <c r="Q172" s="12"/>
      <c r="R172" s="12"/>
      <c r="S172" s="12"/>
      <c r="T172" s="12"/>
      <c r="U172" s="12"/>
      <c r="V172" s="13"/>
      <c r="W172" s="14"/>
    </row>
    <row r="173" spans="1:23" s="24" customFormat="1" ht="15.75" thickTop="1">
      <c r="A173" s="115" t="s">
        <v>97</v>
      </c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20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20"/>
    </row>
    <row r="174" spans="1:23" s="24" customFormat="1" ht="15">
      <c r="A174" s="116"/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  <c r="L174" s="123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3"/>
    </row>
    <row r="175" spans="1:23" s="24" customFormat="1" ht="15.75" thickBot="1">
      <c r="A175" s="117"/>
      <c r="B175" s="112"/>
      <c r="C175" s="113"/>
      <c r="D175" s="114"/>
      <c r="E175" s="11"/>
      <c r="F175" s="12"/>
      <c r="G175" s="12"/>
      <c r="H175" s="12"/>
      <c r="I175" s="12"/>
      <c r="J175" s="12"/>
      <c r="K175" s="13"/>
      <c r="L175" s="14"/>
      <c r="M175" s="112"/>
      <c r="N175" s="113"/>
      <c r="O175" s="114"/>
      <c r="P175" s="11"/>
      <c r="Q175" s="12"/>
      <c r="R175" s="12"/>
      <c r="S175" s="12"/>
      <c r="T175" s="12"/>
      <c r="U175" s="12"/>
      <c r="V175" s="13"/>
      <c r="W175" s="14"/>
    </row>
    <row r="176" spans="1:23" s="24" customFormat="1" ht="15.75" thickTop="1">
      <c r="A176" s="115" t="s">
        <v>121</v>
      </c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20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20"/>
    </row>
    <row r="177" spans="1:23" s="24" customFormat="1" ht="15">
      <c r="A177" s="116"/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  <c r="L177" s="123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3"/>
    </row>
    <row r="178" spans="1:23" s="24" customFormat="1" ht="15.75" thickBot="1">
      <c r="A178" s="117"/>
      <c r="B178" s="112"/>
      <c r="C178" s="113"/>
      <c r="D178" s="114"/>
      <c r="E178" s="11"/>
      <c r="F178" s="12"/>
      <c r="G178" s="12"/>
      <c r="H178" s="12"/>
      <c r="I178" s="12"/>
      <c r="J178" s="12"/>
      <c r="K178" s="13"/>
      <c r="L178" s="14"/>
      <c r="M178" s="112"/>
      <c r="N178" s="113"/>
      <c r="O178" s="114"/>
      <c r="P178" s="11"/>
      <c r="Q178" s="12"/>
      <c r="R178" s="12"/>
      <c r="S178" s="12"/>
      <c r="T178" s="12"/>
      <c r="U178" s="13"/>
      <c r="V178" s="13"/>
      <c r="W178" s="14"/>
    </row>
    <row r="179" spans="1:23" s="24" customFormat="1" ht="15.75" thickTop="1">
      <c r="A179" s="115" t="s">
        <v>122</v>
      </c>
      <c r="B179" s="118"/>
      <c r="C179" s="119"/>
      <c r="D179" s="119"/>
      <c r="E179" s="168"/>
      <c r="F179" s="168"/>
      <c r="G179" s="168"/>
      <c r="H179" s="168"/>
      <c r="I179" s="168"/>
      <c r="J179" s="168"/>
      <c r="K179" s="168"/>
      <c r="L179" s="170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20"/>
    </row>
    <row r="180" spans="1:23" s="24" customFormat="1" ht="15">
      <c r="A180" s="116"/>
      <c r="B180" s="171"/>
      <c r="C180" s="172"/>
      <c r="D180" s="172"/>
      <c r="E180" s="172"/>
      <c r="F180" s="172"/>
      <c r="G180" s="172"/>
      <c r="H180" s="172"/>
      <c r="I180" s="172"/>
      <c r="J180" s="172"/>
      <c r="K180" s="172"/>
      <c r="L180" s="173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3"/>
    </row>
    <row r="181" spans="1:23" s="24" customFormat="1" ht="15.75" thickBot="1">
      <c r="A181" s="117"/>
      <c r="B181" s="112"/>
      <c r="C181" s="113"/>
      <c r="D181" s="114"/>
      <c r="E181" s="11"/>
      <c r="F181" s="12"/>
      <c r="G181" s="12"/>
      <c r="H181" s="12"/>
      <c r="I181" s="12"/>
      <c r="J181" s="12"/>
      <c r="K181" s="13"/>
      <c r="L181" s="14"/>
      <c r="M181" s="112"/>
      <c r="N181" s="113"/>
      <c r="O181" s="114"/>
      <c r="P181" s="11"/>
      <c r="Q181" s="12"/>
      <c r="R181" s="12"/>
      <c r="S181" s="12"/>
      <c r="T181" s="12"/>
      <c r="U181" s="12"/>
      <c r="V181" s="13"/>
      <c r="W181" s="14"/>
    </row>
    <row r="182" spans="1:23" s="24" customFormat="1" ht="15.75" thickTop="1">
      <c r="A182" s="2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</row>
    <row r="183" spans="1:23" s="24" customFormat="1" ht="15">
      <c r="A183" s="2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</row>
    <row r="184" spans="1:23" s="24" customFormat="1" ht="15">
      <c r="A184" s="2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</row>
    <row r="185" spans="1:23" s="24" customFormat="1" ht="19.5">
      <c r="A185" s="53" t="s">
        <v>123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s="24" customFormat="1" ht="19.5">
      <c r="A186" s="53" t="s">
        <v>124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pans="1:23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</row>
    <row r="228" spans="1:23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spans="1:23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</row>
    <row r="230" spans="1:23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spans="1:23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</row>
    <row r="232" spans="1:23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</row>
    <row r="233" spans="1:23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</row>
    <row r="234" spans="1:23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</row>
    <row r="235" spans="1:23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</row>
    <row r="236" spans="1:23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</row>
    <row r="237" spans="1:23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</row>
    <row r="238" spans="1:23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</row>
    <row r="239" spans="1:23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:23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</row>
    <row r="241" spans="1:23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:23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</row>
    <row r="243" spans="1:23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:23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</row>
    <row r="245" spans="1:23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:23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</row>
    <row r="247" spans="1:23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:23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</row>
    <row r="249" spans="1:23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</row>
    <row r="250" spans="1:23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</row>
    <row r="251" spans="1:23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</row>
    <row r="252" spans="1:23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</row>
    <row r="253" spans="1:23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</row>
  </sheetData>
  <sheetProtection/>
  <mergeCells count="249">
    <mergeCell ref="H19:I19"/>
    <mergeCell ref="J19:K19"/>
    <mergeCell ref="L19:M19"/>
    <mergeCell ref="H18:I18"/>
    <mergeCell ref="J18:K18"/>
    <mergeCell ref="L18:M18"/>
    <mergeCell ref="A179:A181"/>
    <mergeCell ref="B179:L180"/>
    <mergeCell ref="M179:W180"/>
    <mergeCell ref="B181:D181"/>
    <mergeCell ref="M181:O181"/>
    <mergeCell ref="K53:L53"/>
    <mergeCell ref="V53:W53"/>
    <mergeCell ref="A173:A175"/>
    <mergeCell ref="B173:L174"/>
    <mergeCell ref="M173:W174"/>
    <mergeCell ref="B175:D175"/>
    <mergeCell ref="M175:O175"/>
    <mergeCell ref="A176:A178"/>
    <mergeCell ref="B176:L177"/>
    <mergeCell ref="M176:W177"/>
    <mergeCell ref="B178:D178"/>
    <mergeCell ref="M178:O178"/>
    <mergeCell ref="A167:A169"/>
    <mergeCell ref="B167:L168"/>
    <mergeCell ref="M167:W168"/>
    <mergeCell ref="B169:D169"/>
    <mergeCell ref="M169:O169"/>
    <mergeCell ref="A170:A172"/>
    <mergeCell ref="B170:L171"/>
    <mergeCell ref="M170:W171"/>
    <mergeCell ref="B172:D172"/>
    <mergeCell ref="M172:O172"/>
    <mergeCell ref="A161:A163"/>
    <mergeCell ref="B161:L162"/>
    <mergeCell ref="M161:W162"/>
    <mergeCell ref="B163:D163"/>
    <mergeCell ref="M163:O163"/>
    <mergeCell ref="A164:A166"/>
    <mergeCell ref="B164:L165"/>
    <mergeCell ref="M164:W165"/>
    <mergeCell ref="B166:D166"/>
    <mergeCell ref="M166:O166"/>
    <mergeCell ref="A158:A160"/>
    <mergeCell ref="B158:L159"/>
    <mergeCell ref="M158:W159"/>
    <mergeCell ref="B160:D160"/>
    <mergeCell ref="M160:O160"/>
    <mergeCell ref="A156:W156"/>
    <mergeCell ref="A140:A141"/>
    <mergeCell ref="B140:C140"/>
    <mergeCell ref="A107:W107"/>
    <mergeCell ref="A108:W108"/>
    <mergeCell ref="A155:W155"/>
    <mergeCell ref="B157:L157"/>
    <mergeCell ref="M157:W157"/>
    <mergeCell ref="A135:A137"/>
    <mergeCell ref="B135:L136"/>
    <mergeCell ref="M135:W136"/>
    <mergeCell ref="A138:A139"/>
    <mergeCell ref="K138:L138"/>
    <mergeCell ref="K139:L139"/>
    <mergeCell ref="V138:W138"/>
    <mergeCell ref="V139:W139"/>
    <mergeCell ref="R139:U139"/>
    <mergeCell ref="B139:C139"/>
    <mergeCell ref="E139:F139"/>
    <mergeCell ref="G139:J139"/>
    <mergeCell ref="M139:N139"/>
    <mergeCell ref="A132:A134"/>
    <mergeCell ref="B132:L133"/>
    <mergeCell ref="M132:W133"/>
    <mergeCell ref="B134:D134"/>
    <mergeCell ref="M134:O134"/>
    <mergeCell ref="B137:D137"/>
    <mergeCell ref="M137:O137"/>
    <mergeCell ref="R138:U138"/>
    <mergeCell ref="B138:C138"/>
    <mergeCell ref="E138:F138"/>
    <mergeCell ref="G138:J138"/>
    <mergeCell ref="M138:N138"/>
    <mergeCell ref="P138:Q138"/>
    <mergeCell ref="A126:A128"/>
    <mergeCell ref="B126:L127"/>
    <mergeCell ref="M126:W127"/>
    <mergeCell ref="B128:D128"/>
    <mergeCell ref="M128:O128"/>
    <mergeCell ref="A129:A131"/>
    <mergeCell ref="B129:L130"/>
    <mergeCell ref="M129:W130"/>
    <mergeCell ref="B131:D131"/>
    <mergeCell ref="M131:O131"/>
    <mergeCell ref="A114:A116"/>
    <mergeCell ref="B51:D51"/>
    <mergeCell ref="B116:D116"/>
    <mergeCell ref="A120:A122"/>
    <mergeCell ref="B120:L121"/>
    <mergeCell ref="M120:W121"/>
    <mergeCell ref="B122:D122"/>
    <mergeCell ref="M122:O122"/>
    <mergeCell ref="A123:A125"/>
    <mergeCell ref="B123:L124"/>
    <mergeCell ref="M123:W124"/>
    <mergeCell ref="B125:D125"/>
    <mergeCell ref="M125:O125"/>
    <mergeCell ref="B34:L35"/>
    <mergeCell ref="A54:A55"/>
    <mergeCell ref="A43:A45"/>
    <mergeCell ref="V52:W52"/>
    <mergeCell ref="M34:W35"/>
    <mergeCell ref="B37:L38"/>
    <mergeCell ref="A117:A119"/>
    <mergeCell ref="B117:L118"/>
    <mergeCell ref="M117:W118"/>
    <mergeCell ref="B119:D119"/>
    <mergeCell ref="M119:O119"/>
    <mergeCell ref="A49:A51"/>
    <mergeCell ref="A46:A48"/>
    <mergeCell ref="A40:A42"/>
    <mergeCell ref="A111:A113"/>
    <mergeCell ref="N64:Q64"/>
    <mergeCell ref="P52:Q52"/>
    <mergeCell ref="P54:Q54"/>
    <mergeCell ref="M45:O45"/>
    <mergeCell ref="M46:W47"/>
    <mergeCell ref="M48:O48"/>
    <mergeCell ref="B46:L47"/>
    <mergeCell ref="K52:L52"/>
    <mergeCell ref="M113:O113"/>
    <mergeCell ref="A89:A91"/>
    <mergeCell ref="B97:D97"/>
    <mergeCell ref="M97:O97"/>
    <mergeCell ref="A21:W21"/>
    <mergeCell ref="A22:W22"/>
    <mergeCell ref="B27:D27"/>
    <mergeCell ref="A23:W23"/>
    <mergeCell ref="A109:W109"/>
    <mergeCell ref="B110:L110"/>
    <mergeCell ref="M110:W110"/>
    <mergeCell ref="B24:L24"/>
    <mergeCell ref="M24:W24"/>
    <mergeCell ref="A37:A39"/>
    <mergeCell ref="B28:L29"/>
    <mergeCell ref="M25:W26"/>
    <mergeCell ref="M28:W29"/>
    <mergeCell ref="A25:A27"/>
    <mergeCell ref="B25:L26"/>
    <mergeCell ref="A28:A30"/>
    <mergeCell ref="M27:O27"/>
    <mergeCell ref="M30:O30"/>
    <mergeCell ref="B30:D30"/>
    <mergeCell ref="A31:A33"/>
    <mergeCell ref="A34:A36"/>
    <mergeCell ref="B49:L50"/>
    <mergeCell ref="M33:O33"/>
    <mergeCell ref="B31:L32"/>
    <mergeCell ref="M116:O116"/>
    <mergeCell ref="B64:L65"/>
    <mergeCell ref="E52:F52"/>
    <mergeCell ref="M52:N52"/>
    <mergeCell ref="B82:L82"/>
    <mergeCell ref="M82:W82"/>
    <mergeCell ref="M83:W84"/>
    <mergeCell ref="M43:W44"/>
    <mergeCell ref="R52:U52"/>
    <mergeCell ref="B45:D45"/>
    <mergeCell ref="M55:N55"/>
    <mergeCell ref="B66:D66"/>
    <mergeCell ref="B43:L44"/>
    <mergeCell ref="B111:L112"/>
    <mergeCell ref="A81:W81"/>
    <mergeCell ref="M85:O85"/>
    <mergeCell ref="A98:A100"/>
    <mergeCell ref="B98:L99"/>
    <mergeCell ref="M98:W99"/>
    <mergeCell ref="B100:D100"/>
    <mergeCell ref="M100:O100"/>
    <mergeCell ref="E140:F140"/>
    <mergeCell ref="M140:N140"/>
    <mergeCell ref="P140:Q140"/>
    <mergeCell ref="N66:W66"/>
    <mergeCell ref="N71:W71"/>
    <mergeCell ref="M31:W32"/>
    <mergeCell ref="M40:W41"/>
    <mergeCell ref="C71:K71"/>
    <mergeCell ref="P139:Q139"/>
    <mergeCell ref="M111:W112"/>
    <mergeCell ref="B113:D113"/>
    <mergeCell ref="B83:L84"/>
    <mergeCell ref="M36:O36"/>
    <mergeCell ref="M39:O39"/>
    <mergeCell ref="M42:O42"/>
    <mergeCell ref="M37:W38"/>
    <mergeCell ref="M51:O51"/>
    <mergeCell ref="B48:D48"/>
    <mergeCell ref="M49:W50"/>
    <mergeCell ref="G53:J53"/>
    <mergeCell ref="B52:C52"/>
    <mergeCell ref="B53:C53"/>
    <mergeCell ref="M95:W96"/>
    <mergeCell ref="B85:D85"/>
    <mergeCell ref="B141:C141"/>
    <mergeCell ref="M141:N141"/>
    <mergeCell ref="M75:O75"/>
    <mergeCell ref="B114:L115"/>
    <mergeCell ref="M114:W115"/>
    <mergeCell ref="D72:K72"/>
    <mergeCell ref="A83:A85"/>
    <mergeCell ref="A80:W80"/>
    <mergeCell ref="B54:C54"/>
    <mergeCell ref="B55:C55"/>
    <mergeCell ref="E54:F54"/>
    <mergeCell ref="A92:A94"/>
    <mergeCell ref="B92:L93"/>
    <mergeCell ref="M92:W93"/>
    <mergeCell ref="B94:D94"/>
    <mergeCell ref="M94:O94"/>
    <mergeCell ref="A86:A88"/>
    <mergeCell ref="B86:L87"/>
    <mergeCell ref="M86:W87"/>
    <mergeCell ref="B88:D88"/>
    <mergeCell ref="B89:L90"/>
    <mergeCell ref="M89:W90"/>
    <mergeCell ref="M88:O88"/>
    <mergeCell ref="B95:L96"/>
    <mergeCell ref="B91:D91"/>
    <mergeCell ref="M91:O91"/>
    <mergeCell ref="A101:A103"/>
    <mergeCell ref="B101:L102"/>
    <mergeCell ref="M101:W102"/>
    <mergeCell ref="B103:D103"/>
    <mergeCell ref="M103:O103"/>
    <mergeCell ref="A95:A97"/>
    <mergeCell ref="A9:I9"/>
    <mergeCell ref="M54:N54"/>
    <mergeCell ref="M74:W74"/>
    <mergeCell ref="M73:W73"/>
    <mergeCell ref="G52:J52"/>
    <mergeCell ref="R53:U53"/>
    <mergeCell ref="I16:W16"/>
    <mergeCell ref="M53:N53"/>
    <mergeCell ref="P53:Q53"/>
    <mergeCell ref="A52:A53"/>
    <mergeCell ref="B33:D33"/>
    <mergeCell ref="B36:D36"/>
    <mergeCell ref="B39:D39"/>
    <mergeCell ref="B42:D42"/>
    <mergeCell ref="E53:F53"/>
    <mergeCell ref="B40:L4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2" r:id="rId2"/>
  <headerFooter alignWithMargins="0">
    <oddHeader>&amp;R
</oddHeader>
  </headerFooter>
  <rowBreaks count="2" manualBreakCount="2">
    <brk id="78" max="22" man="1"/>
    <brk id="18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dcterms:created xsi:type="dcterms:W3CDTF">2005-09-25T13:40:53Z</dcterms:created>
  <dcterms:modified xsi:type="dcterms:W3CDTF">2015-12-15T09:36:45Z</dcterms:modified>
  <cp:category/>
  <cp:version/>
  <cp:contentType/>
  <cp:contentStatus/>
</cp:coreProperties>
</file>