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2"/>
  <workbookPr defaultThemeVersion="124226"/>
  <bookViews>
    <workbookView xWindow="480" yWindow="120" windowWidth="12120" windowHeight="9120" activeTab="0"/>
  </bookViews>
  <sheets>
    <sheet name="Anii I-II" sheetId="1" r:id="rId1"/>
  </sheets>
  <definedNames>
    <definedName name="_xlnm.Print_Area" localSheetId="0">'Anii I-II'!$A$1:$W$143</definedName>
  </definedNames>
  <calcPr calcId="145621"/>
</workbook>
</file>

<file path=xl/sharedStrings.xml><?xml version="1.0" encoding="utf-8"?>
<sst xmlns="http://schemas.openxmlformats.org/spreadsheetml/2006/main" count="198" uniqueCount="116">
  <si>
    <t>Universitatea Politehnica Timişoara</t>
  </si>
  <si>
    <t xml:space="preserve">Facultatea </t>
  </si>
  <si>
    <t>de Mecanică</t>
  </si>
  <si>
    <r>
      <rPr>
        <sz val="12"/>
        <color indexed="18"/>
        <rFont val="Arial"/>
        <family val="2"/>
      </rPr>
      <t>Domeniul de licenţă</t>
    </r>
    <r>
      <rPr>
        <b/>
        <sz val="12"/>
        <color indexed="18"/>
        <rFont val="Arial"/>
        <family val="2"/>
      </rPr>
      <t>:</t>
    </r>
  </si>
  <si>
    <r>
      <t xml:space="preserve">Forma de învăţământ: </t>
    </r>
    <r>
      <rPr>
        <b/>
        <sz val="12"/>
        <color indexed="18"/>
        <rFont val="Arial"/>
        <family val="2"/>
      </rPr>
      <t>cu frecvenţă</t>
    </r>
  </si>
  <si>
    <r>
      <t xml:space="preserve">Durata studiilor: </t>
    </r>
    <r>
      <rPr>
        <b/>
        <sz val="12"/>
        <color indexed="18"/>
        <rFont val="Arial"/>
        <family val="2"/>
      </rPr>
      <t>2 ani</t>
    </r>
  </si>
  <si>
    <r>
      <t xml:space="preserve">Domeniul fundamental </t>
    </r>
    <r>
      <rPr>
        <b/>
        <sz val="12"/>
        <color indexed="18"/>
        <rFont val="Arial"/>
        <family val="2"/>
      </rPr>
      <t>(DF):</t>
    </r>
    <r>
      <rPr>
        <sz val="12"/>
        <color indexed="18"/>
        <rFont val="Arial"/>
        <family val="2"/>
      </rPr>
      <t xml:space="preserve"> </t>
    </r>
  </si>
  <si>
    <t>Ştiinţe inginereşti</t>
  </si>
  <si>
    <r>
      <t xml:space="preserve">Ramura de ştiinţă </t>
    </r>
    <r>
      <rPr>
        <b/>
        <sz val="12"/>
        <color indexed="18"/>
        <rFont val="Arial"/>
        <family val="2"/>
      </rPr>
      <t>(RSI):</t>
    </r>
    <r>
      <rPr>
        <sz val="12"/>
        <color indexed="18"/>
        <rFont val="Arial"/>
        <family val="2"/>
      </rPr>
      <t xml:space="preserve"> </t>
    </r>
  </si>
  <si>
    <t>Inginerie mecanică, mecatronică, inginerie industrială şi management</t>
  </si>
  <si>
    <r>
      <t xml:space="preserve">Domeniul de studii universitare de masterat </t>
    </r>
    <r>
      <rPr>
        <b/>
        <sz val="12"/>
        <color indexed="18"/>
        <rFont val="Arial"/>
        <family val="2"/>
      </rPr>
      <t>(DSU_M)</t>
    </r>
    <r>
      <rPr>
        <sz val="12"/>
        <color indexed="18"/>
        <rFont val="Arial"/>
        <family val="2"/>
      </rPr>
      <t xml:space="preserve">: </t>
    </r>
  </si>
  <si>
    <t>Ştiinţe inginereşti aplicate</t>
  </si>
  <si>
    <t>Cod DF.Cod RSI.Cod DSU_M</t>
  </si>
  <si>
    <t>ciclul</t>
  </si>
  <si>
    <t>c1c2c3</t>
  </si>
  <si>
    <t>a1a2</t>
  </si>
  <si>
    <t>M</t>
  </si>
  <si>
    <t>461</t>
  </si>
  <si>
    <t>PLAN DE ÎNVĂŢĂMÂNT</t>
  </si>
  <si>
    <t>An universitar 2015 - 2016</t>
  </si>
  <si>
    <t>ANUL I</t>
  </si>
  <si>
    <t>SEMESTRUL 1</t>
  </si>
  <si>
    <t>SEMESTRUL 2</t>
  </si>
  <si>
    <t>1</t>
  </si>
  <si>
    <t>Probabilities and probability distributions</t>
  </si>
  <si>
    <t>Theory and practice of linear models in medicine</t>
  </si>
  <si>
    <t>E</t>
  </si>
  <si>
    <t>DCA</t>
  </si>
  <si>
    <t>DA</t>
  </si>
  <si>
    <t>2</t>
  </si>
  <si>
    <t>The theory and practice of statistical inference</t>
  </si>
  <si>
    <t>Survival analysis. Statistical data processing (SAS / SPSS)</t>
  </si>
  <si>
    <t>DS</t>
  </si>
  <si>
    <t>3</t>
  </si>
  <si>
    <t>Programming Using the R system</t>
  </si>
  <si>
    <t>Medical biostatistics I. Statistical meta-analysis</t>
  </si>
  <si>
    <t>D</t>
  </si>
  <si>
    <t>4</t>
  </si>
  <si>
    <t>Legislative and international regulations on clinical trials</t>
  </si>
  <si>
    <t>Optional subjects 1</t>
  </si>
  <si>
    <t>5</t>
  </si>
  <si>
    <t>6</t>
  </si>
  <si>
    <t>7</t>
  </si>
  <si>
    <t>8</t>
  </si>
  <si>
    <t>9</t>
  </si>
  <si>
    <t>total / semestru</t>
  </si>
  <si>
    <t xml:space="preserve">ore: </t>
  </si>
  <si>
    <t>VPI:</t>
  </si>
  <si>
    <t xml:space="preserve">credite: </t>
  </si>
  <si>
    <t>evaluări: 2E+2D</t>
  </si>
  <si>
    <t>total / săptămână</t>
  </si>
  <si>
    <t>din care:</t>
  </si>
  <si>
    <t>(c, s, l, p)</t>
  </si>
  <si>
    <t>Legenda</t>
  </si>
  <si>
    <t>Nume disciplina</t>
  </si>
  <si>
    <r>
      <rPr>
        <b/>
        <sz val="11"/>
        <color indexed="62"/>
        <rFont val="Arial"/>
        <family val="2"/>
      </rPr>
      <t>l</t>
    </r>
    <r>
      <rPr>
        <sz val="11"/>
        <color indexed="62"/>
        <rFont val="Arial"/>
        <family val="2"/>
      </rPr>
      <t>=nr.ore laborator</t>
    </r>
  </si>
  <si>
    <r>
      <rPr>
        <b/>
        <sz val="11"/>
        <color indexed="62"/>
        <rFont val="Arial"/>
        <family val="2"/>
      </rPr>
      <t>p</t>
    </r>
    <r>
      <rPr>
        <sz val="11"/>
        <color indexed="62"/>
        <rFont val="Arial"/>
        <family val="2"/>
      </rPr>
      <t>=nr.ore proiect</t>
    </r>
  </si>
  <si>
    <t>Cod</t>
  </si>
  <si>
    <t>nc</t>
  </si>
  <si>
    <t>FE</t>
  </si>
  <si>
    <t>c</t>
  </si>
  <si>
    <t>s</t>
  </si>
  <si>
    <t>l</t>
  </si>
  <si>
    <t>p</t>
  </si>
  <si>
    <t>CF</t>
  </si>
  <si>
    <t>VPI</t>
  </si>
  <si>
    <r>
      <rPr>
        <b/>
        <sz val="11"/>
        <color indexed="62"/>
        <rFont val="Arial"/>
        <family val="2"/>
      </rPr>
      <t>CF=</t>
    </r>
    <r>
      <rPr>
        <sz val="11"/>
        <color indexed="62"/>
        <rFont val="Arial"/>
        <family val="2"/>
      </rPr>
      <t>categorie formativă căreia îi aparţine disciplina</t>
    </r>
  </si>
  <si>
    <r>
      <rPr>
        <b/>
        <sz val="11"/>
        <color indexed="62"/>
        <rFont val="Arial"/>
        <family val="2"/>
      </rPr>
      <t>CF</t>
    </r>
    <r>
      <rPr>
        <sz val="11"/>
        <color indexed="62"/>
        <rFont val="Symbol"/>
        <family val="1"/>
      </rPr>
      <t>Î</t>
    </r>
    <r>
      <rPr>
        <sz val="11"/>
        <color indexed="62"/>
        <rFont val="Arial"/>
        <family val="2"/>
      </rPr>
      <t>{DA, DCA, DS}</t>
    </r>
  </si>
  <si>
    <r>
      <rPr>
        <b/>
        <sz val="11"/>
        <color indexed="62"/>
        <rFont val="Arial"/>
        <family val="2"/>
      </rPr>
      <t>Cod</t>
    </r>
    <r>
      <rPr>
        <sz val="11"/>
        <color indexed="62"/>
        <rFont val="Arial"/>
        <family val="2"/>
      </rPr>
      <t xml:space="preserve"> = cod disciplină</t>
    </r>
  </si>
  <si>
    <r>
      <rPr>
        <b/>
        <sz val="11"/>
        <color indexed="62"/>
        <rFont val="Arial"/>
        <family val="2"/>
      </rPr>
      <t>DA</t>
    </r>
    <r>
      <rPr>
        <sz val="11"/>
        <color indexed="62"/>
        <rFont val="Arial"/>
        <family val="2"/>
      </rPr>
      <t xml:space="preserve"> - disciplina de aprofundare</t>
    </r>
  </si>
  <si>
    <r>
      <rPr>
        <b/>
        <sz val="11"/>
        <color indexed="62"/>
        <rFont val="Arial"/>
        <family val="2"/>
      </rPr>
      <t xml:space="preserve">nc </t>
    </r>
    <r>
      <rPr>
        <sz val="11"/>
        <color indexed="62"/>
        <rFont val="Arial"/>
        <family val="2"/>
      </rPr>
      <t>= nr.credite transferabile</t>
    </r>
  </si>
  <si>
    <r>
      <rPr>
        <b/>
        <sz val="11"/>
        <color indexed="62"/>
        <rFont val="Arial"/>
        <family val="2"/>
      </rPr>
      <t>DCA</t>
    </r>
    <r>
      <rPr>
        <sz val="11"/>
        <color indexed="62"/>
        <rFont val="Arial"/>
        <family val="2"/>
      </rPr>
      <t xml:space="preserve"> - disciplina de cunoaştere avansată</t>
    </r>
  </si>
  <si>
    <r>
      <rPr>
        <b/>
        <sz val="11"/>
        <color indexed="62"/>
        <rFont val="Arial"/>
        <family val="2"/>
      </rPr>
      <t>FE</t>
    </r>
    <r>
      <rPr>
        <sz val="11"/>
        <color indexed="62"/>
        <rFont val="Arial"/>
        <family val="2"/>
      </rPr>
      <t xml:space="preserve"> = forma de evaluare</t>
    </r>
  </si>
  <si>
    <r>
      <rPr>
        <b/>
        <sz val="11"/>
        <color indexed="62"/>
        <rFont val="Arial"/>
        <family val="2"/>
      </rPr>
      <t>DS</t>
    </r>
    <r>
      <rPr>
        <sz val="11"/>
        <color indexed="62"/>
        <rFont val="Arial"/>
        <family val="2"/>
      </rPr>
      <t>- disciplina de sinteză</t>
    </r>
  </si>
  <si>
    <r>
      <t xml:space="preserve"> </t>
    </r>
    <r>
      <rPr>
        <b/>
        <sz val="11"/>
        <color indexed="62"/>
        <rFont val="Arial"/>
        <family val="2"/>
      </rPr>
      <t>FE</t>
    </r>
    <r>
      <rPr>
        <sz val="11"/>
        <color indexed="62"/>
        <rFont val="Arial"/>
        <family val="2"/>
      </rPr>
      <t xml:space="preserve"> </t>
    </r>
    <r>
      <rPr>
        <sz val="11"/>
        <color indexed="62"/>
        <rFont val="Symbol"/>
        <family val="1"/>
      </rPr>
      <t>Î</t>
    </r>
    <r>
      <rPr>
        <sz val="11"/>
        <color indexed="62"/>
        <rFont val="Arial"/>
        <family val="2"/>
      </rPr>
      <t xml:space="preserve"> {E, D, C, P-E, P-D}</t>
    </r>
  </si>
  <si>
    <r>
      <rPr>
        <b/>
        <sz val="11"/>
        <color indexed="62"/>
        <rFont val="Arial"/>
        <family val="2"/>
      </rPr>
      <t>VPI</t>
    </r>
    <r>
      <rPr>
        <sz val="11"/>
        <color indexed="62"/>
        <rFont val="Arial"/>
        <family val="2"/>
      </rPr>
      <t xml:space="preserve"> = volum de ore necesar pregătirii individuale pentru un semestru de 14 sapt. plus 4 săpt. de sesiune</t>
    </r>
  </si>
  <si>
    <r>
      <rPr>
        <b/>
        <sz val="11"/>
        <color indexed="62"/>
        <rFont val="Arial"/>
        <family val="2"/>
      </rPr>
      <t>E</t>
    </r>
    <r>
      <rPr>
        <sz val="11"/>
        <color indexed="62"/>
        <rFont val="Arial"/>
        <family val="2"/>
      </rPr>
      <t>=examen</t>
    </r>
  </si>
  <si>
    <r>
      <rPr>
        <b/>
        <sz val="11"/>
        <color indexed="62"/>
        <rFont val="Arial"/>
        <family val="2"/>
      </rPr>
      <t>D</t>
    </r>
    <r>
      <rPr>
        <sz val="11"/>
        <color indexed="62"/>
        <rFont val="Arial"/>
        <family val="2"/>
      </rPr>
      <t>=evaluare distribuita</t>
    </r>
  </si>
  <si>
    <t>Exemplu</t>
  </si>
  <si>
    <r>
      <rPr>
        <b/>
        <sz val="11"/>
        <color indexed="62"/>
        <rFont val="Arial"/>
        <family val="2"/>
      </rPr>
      <t>c</t>
    </r>
    <r>
      <rPr>
        <sz val="11"/>
        <color indexed="62"/>
        <rFont val="Arial"/>
        <family val="2"/>
      </rPr>
      <t>=nr.ore curs/semestru</t>
    </r>
  </si>
  <si>
    <t>Tehnologii Internet</t>
  </si>
  <si>
    <r>
      <rPr>
        <b/>
        <sz val="11"/>
        <color indexed="62"/>
        <rFont val="Arial"/>
        <family val="2"/>
      </rPr>
      <t>s</t>
    </r>
    <r>
      <rPr>
        <sz val="11"/>
        <color indexed="62"/>
        <rFont val="Arial"/>
        <family val="2"/>
      </rPr>
      <t>=nr.ore seminar</t>
    </r>
  </si>
  <si>
    <t>(*) - discipline optionale activate in anul universitar 2014 / 2015</t>
  </si>
  <si>
    <t>ANUL II</t>
  </si>
  <si>
    <t>SEMESTRUL 3</t>
  </si>
  <si>
    <t>SEMESTRUL 4</t>
  </si>
  <si>
    <t>Nonlinear models. Intensive computational techniques</t>
  </si>
  <si>
    <t>Scientific Research</t>
  </si>
  <si>
    <t>Medical Biostatistics II. Statistical Inference in BUGS</t>
  </si>
  <si>
    <t>Development and Defence of Master Thesis</t>
  </si>
  <si>
    <t>Optional subjects 2</t>
  </si>
  <si>
    <t>Optional subjects 3</t>
  </si>
  <si>
    <t xml:space="preserve">evaluări: </t>
  </si>
  <si>
    <t>1E+1D</t>
  </si>
  <si>
    <t>DISCIPLINE OPŢIONALE</t>
  </si>
  <si>
    <t>Anul I</t>
  </si>
  <si>
    <t>01</t>
  </si>
  <si>
    <t>Optional subjects 1.1
Databases *</t>
  </si>
  <si>
    <t>02</t>
  </si>
  <si>
    <t>Optional subjects 1.2
Principles of medical research technology</t>
  </si>
  <si>
    <t>03</t>
  </si>
  <si>
    <t>Optional subjects 1.3
Monte Carlo Simulation</t>
  </si>
  <si>
    <t>Optional subjects 2.1
Bioinformatics and statistical modelling</t>
  </si>
  <si>
    <t>Optional subjects 2.2
Management and economics applied to health care</t>
  </si>
  <si>
    <t>Optional subjects 2.3
Data Mining *</t>
  </si>
  <si>
    <t>04</t>
  </si>
  <si>
    <t>Optional subjects 3.1
Design of adaptive clinical trials. Professional communication. *</t>
  </si>
  <si>
    <t>05</t>
  </si>
  <si>
    <t>Optional subjects 3.2
Stochastic and statistical modeling</t>
  </si>
  <si>
    <t>06</t>
  </si>
  <si>
    <t>Optional subjects 3.3
Clinical epidemiology and research methods in health</t>
  </si>
  <si>
    <t>RECTOR,</t>
  </si>
  <si>
    <t>DECAN,</t>
  </si>
  <si>
    <t>Prof.univ.dr.ing.Viorel-Aurel ŞERBAN</t>
  </si>
  <si>
    <t>Prof.univ.dr.ing.Inocenţiu MANIU</t>
  </si>
  <si>
    <r>
      <t xml:space="preserve">Programul de studii univ. de masterat: </t>
    </r>
    <r>
      <rPr>
        <b/>
        <sz val="12"/>
        <color indexed="18"/>
        <rFont val="Arial"/>
        <family val="2"/>
      </rPr>
      <t>Statistical methods and techniques in health care and clinical research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</si>
</sst>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0"/>
      <name val="Arial"/>
      <family val="2"/>
    </font>
    <font>
      <b/>
      <sz val="12"/>
      <color indexed="18"/>
      <name val="Arial"/>
      <family val="2"/>
    </font>
    <font>
      <sz val="12"/>
      <color indexed="18"/>
      <name val="Arial"/>
      <family val="2"/>
    </font>
    <font>
      <sz val="11"/>
      <color indexed="1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trike/>
      <sz val="12"/>
      <color indexed="18"/>
      <name val="Arial"/>
      <family val="2"/>
    </font>
    <font>
      <b/>
      <sz val="12"/>
      <color indexed="62"/>
      <name val="Arial"/>
      <family val="2"/>
    </font>
    <font>
      <sz val="12"/>
      <color indexed="62"/>
      <name val="Arial"/>
      <family val="2"/>
    </font>
    <font>
      <sz val="12"/>
      <color indexed="18"/>
      <name val="Microsoft Sans Serif"/>
      <family val="2"/>
    </font>
    <font>
      <sz val="12"/>
      <color indexed="62"/>
      <name val="Microsoft Sans Serif"/>
      <family val="2"/>
    </font>
    <font>
      <sz val="11"/>
      <color indexed="62"/>
      <name val="Arial"/>
      <family val="2"/>
    </font>
    <font>
      <b/>
      <sz val="11"/>
      <color indexed="62"/>
      <name val="Arial"/>
      <family val="2"/>
    </font>
    <font>
      <b/>
      <sz val="14"/>
      <color indexed="18"/>
      <name val="Arial"/>
      <family val="2"/>
    </font>
    <font>
      <sz val="11"/>
      <color indexed="62"/>
      <name val="Symbol"/>
      <family val="1"/>
    </font>
    <font>
      <sz val="11"/>
      <color indexed="18"/>
      <name val="Microsoft Sans Serif"/>
      <family val="2"/>
    </font>
    <font>
      <sz val="11"/>
      <color indexed="56"/>
      <name val="Arial"/>
      <family val="2"/>
    </font>
    <font>
      <sz val="10"/>
      <color indexed="18"/>
      <name val="Arial"/>
      <family val="2"/>
    </font>
    <font>
      <u val="single"/>
      <sz val="10"/>
      <color theme="10"/>
      <name val="Arial"/>
      <family val="2"/>
    </font>
    <font>
      <sz val="11"/>
      <color rgb="FF333399"/>
      <name val="Arial"/>
      <family val="2"/>
    </font>
    <font>
      <sz val="11"/>
      <color rgb="FF003366"/>
      <name val="Arial"/>
      <family val="2"/>
    </font>
    <font>
      <b/>
      <sz val="12"/>
      <color theme="3"/>
      <name val="Franklin Gothic Medium"/>
      <family val="2"/>
    </font>
    <font>
      <sz val="12"/>
      <color rgb="FF000080"/>
      <name val="Arial"/>
      <family val="2"/>
    </font>
    <font>
      <sz val="14"/>
      <color rgb="FF00008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medium">
        <color theme="3" tint="-0.24993999302387238"/>
      </left>
      <right/>
      <top style="medium">
        <color theme="3" tint="-0.24993999302387238"/>
      </top>
      <bottom/>
    </border>
    <border>
      <left/>
      <right/>
      <top style="medium">
        <color theme="3" tint="-0.24993999302387238"/>
      </top>
      <bottom/>
    </border>
    <border>
      <left style="double"/>
      <right style="double"/>
      <top style="double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/>
      <right/>
      <top style="medium">
        <color theme="3" tint="-0.24993999302387238"/>
      </top>
      <bottom style="double"/>
    </border>
    <border>
      <left/>
      <right style="medium">
        <color theme="3" tint="-0.24993999302387238"/>
      </right>
      <top/>
      <bottom/>
    </border>
    <border>
      <left/>
      <right style="medium">
        <color theme="3" tint="-0.24993999302387238"/>
      </right>
      <top style="medium">
        <color theme="3" tint="-0.24993999302387238"/>
      </top>
      <bottom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/>
      <top/>
      <bottom style="thin"/>
    </border>
    <border>
      <left/>
      <right/>
      <top style="thin"/>
      <bottom style="double"/>
    </border>
    <border>
      <left style="thin"/>
      <right/>
      <top style="thin"/>
      <bottom style="double"/>
    </border>
    <border>
      <left/>
      <right style="double"/>
      <top style="thin"/>
      <bottom style="double"/>
    </border>
    <border>
      <left style="double"/>
      <right/>
      <top style="double"/>
      <bottom style="thin"/>
    </border>
    <border>
      <left/>
      <right style="thin"/>
      <top style="thin"/>
      <bottom style="double"/>
    </border>
    <border>
      <left style="medium">
        <color theme="3" tint="-0.24993999302387238"/>
      </left>
      <right/>
      <top/>
      <bottom style="medium">
        <color theme="3" tint="-0.24993999302387238"/>
      </bottom>
    </border>
    <border>
      <left/>
      <right/>
      <top style="thin">
        <color indexed="56"/>
      </top>
      <bottom/>
    </border>
    <border>
      <left/>
      <right style="thin">
        <color indexed="56"/>
      </right>
      <top style="thin">
        <color indexed="56"/>
      </top>
      <bottom/>
    </border>
    <border>
      <left style="thin">
        <color indexed="56"/>
      </left>
      <right/>
      <top style="thin">
        <color indexed="56"/>
      </top>
      <bottom/>
    </border>
    <border>
      <left style="medium">
        <color theme="3" tint="-0.24993999302387238"/>
      </left>
      <right/>
      <top/>
      <bottom/>
    </border>
    <border>
      <left/>
      <right/>
      <top/>
      <bottom style="medium">
        <color theme="3" tint="-0.24993999302387238"/>
      </bottom>
    </border>
    <border>
      <left/>
      <right style="medium">
        <color theme="3" tint="-0.24993999302387238"/>
      </right>
      <top/>
      <bottom style="medium">
        <color theme="3" tint="-0.24993999302387238"/>
      </bottom>
    </border>
    <border>
      <left style="double"/>
      <right style="medium">
        <color theme="3" tint="-0.24993999302387238"/>
      </right>
      <top style="double"/>
      <bottom style="double"/>
    </border>
    <border>
      <left style="thin">
        <color indexed="56"/>
      </left>
      <right/>
      <top/>
      <bottom style="thin">
        <color indexed="56"/>
      </bottom>
    </border>
    <border>
      <left/>
      <right/>
      <top/>
      <bottom style="thin">
        <color indexed="56"/>
      </bottom>
    </border>
    <border>
      <left/>
      <right style="thin">
        <color indexed="56"/>
      </right>
      <top/>
      <bottom style="thin">
        <color indexed="56"/>
      </bottom>
    </border>
    <border>
      <left style="thin">
        <color indexed="56"/>
      </left>
      <right/>
      <top/>
      <bottom/>
    </border>
    <border>
      <left style="thin"/>
      <right style="thin"/>
      <top style="thin"/>
      <bottom style="thin"/>
    </border>
    <border>
      <left/>
      <right/>
      <top/>
      <bottom style="double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/>
      <top style="thin"/>
      <bottom style="double"/>
    </border>
    <border>
      <left style="double"/>
      <right style="double"/>
      <top style="double"/>
      <bottom/>
    </border>
    <border>
      <left style="double"/>
      <right style="double"/>
      <top/>
      <bottom/>
    </border>
    <border>
      <left style="double"/>
      <right style="double"/>
      <top/>
      <bottom style="double"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/>
      <right style="medium">
        <color theme="3" tint="-0.24993999302387238"/>
      </right>
      <top style="double"/>
      <bottom style="double"/>
    </border>
    <border>
      <left/>
      <right style="medium">
        <color theme="3" tint="-0.24993999302387238"/>
      </right>
      <top/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198">
    <xf numFmtId="0" fontId="0" fillId="0" borderId="0" xfId="0"/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2" fillId="0" borderId="2" xfId="0" applyFont="1" applyFill="1" applyBorder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4" fillId="0" borderId="0" xfId="0" applyFont="1" applyFill="1"/>
    <xf numFmtId="0" fontId="5" fillId="0" borderId="0" xfId="0" applyFont="1" applyFill="1" applyAlignment="1">
      <alignment horizontal="center"/>
    </xf>
    <xf numFmtId="0" fontId="6" fillId="0" borderId="0" xfId="0" applyFont="1" applyFill="1"/>
    <xf numFmtId="0" fontId="2" fillId="0" borderId="3" xfId="0" applyFont="1" applyFill="1" applyBorder="1" applyAlignment="1">
      <alignment/>
    </xf>
    <xf numFmtId="0" fontId="6" fillId="0" borderId="0" xfId="0" applyFont="1" applyFill="1" applyBorder="1"/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Border="1"/>
    <xf numFmtId="0" fontId="9" fillId="0" borderId="0" xfId="0" applyFont="1" applyFill="1" applyBorder="1"/>
    <xf numFmtId="0" fontId="6" fillId="0" borderId="2" xfId="0" applyFont="1" applyFill="1" applyBorder="1"/>
    <xf numFmtId="0" fontId="6" fillId="0" borderId="7" xfId="0" applyFont="1" applyFill="1" applyBorder="1"/>
    <xf numFmtId="0" fontId="6" fillId="0" borderId="8" xfId="0" applyFont="1" applyFill="1" applyBorder="1"/>
    <xf numFmtId="0" fontId="6" fillId="0" borderId="0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/>
    <xf numFmtId="0" fontId="11" fillId="0" borderId="0" xfId="0" applyFont="1" applyFill="1" applyBorder="1"/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10" fillId="0" borderId="0" xfId="0" applyFont="1" applyFill="1" applyBorder="1"/>
    <xf numFmtId="0" fontId="11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 vertical="center"/>
    </xf>
    <xf numFmtId="0" fontId="4" fillId="0" borderId="2" xfId="0" applyFont="1" applyFill="1" applyBorder="1"/>
    <xf numFmtId="0" fontId="4" fillId="0" borderId="9" xfId="0" applyFont="1" applyFill="1" applyBorder="1"/>
    <xf numFmtId="0" fontId="4" fillId="0" borderId="0" xfId="0" applyFont="1" applyFill="1" applyBorder="1"/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3" fontId="2" fillId="0" borderId="17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6" fillId="0" borderId="18" xfId="0" applyFont="1" applyFill="1" applyBorder="1"/>
    <xf numFmtId="0" fontId="14" fillId="0" borderId="0" xfId="0" applyFont="1" applyAlignment="1">
      <alignment/>
    </xf>
    <xf numFmtId="0" fontId="12" fillId="0" borderId="0" xfId="0" applyFont="1" applyFill="1" applyBorder="1" applyAlignment="1">
      <alignment horizontal="left" vertical="center"/>
    </xf>
    <xf numFmtId="0" fontId="2" fillId="0" borderId="0" xfId="0" applyFont="1"/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left" vertical="center"/>
    </xf>
    <xf numFmtId="0" fontId="13" fillId="0" borderId="22" xfId="0" applyFont="1" applyFill="1" applyBorder="1" applyAlignment="1">
      <alignment/>
    </xf>
    <xf numFmtId="0" fontId="3" fillId="0" borderId="22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2" fillId="0" borderId="8" xfId="0" applyFont="1" applyFill="1" applyBorder="1" applyAlignment="1">
      <alignment vertical="center" wrapText="1"/>
    </xf>
    <xf numFmtId="0" fontId="17" fillId="0" borderId="22" xfId="0" applyFont="1" applyFill="1" applyBorder="1" applyAlignment="1">
      <alignment horizontal="left" vertical="center"/>
    </xf>
    <xf numFmtId="0" fontId="12" fillId="0" borderId="22" xfId="0" applyFont="1" applyFill="1" applyBorder="1" applyAlignment="1">
      <alignment horizontal="left" vertical="center"/>
    </xf>
    <xf numFmtId="0" fontId="12" fillId="0" borderId="22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12" fillId="0" borderId="8" xfId="0" applyFont="1" applyFill="1" applyBorder="1" applyAlignment="1">
      <alignment horizontal="left" vertical="center"/>
    </xf>
    <xf numFmtId="0" fontId="12" fillId="0" borderId="22" xfId="0" applyFont="1" applyFill="1" applyBorder="1" applyAlignment="1" quotePrefix="1">
      <alignment horizontal="left" vertical="center" wrapText="1"/>
    </xf>
    <xf numFmtId="0" fontId="12" fillId="0" borderId="0" xfId="0" applyFont="1" applyFill="1" applyBorder="1" applyAlignment="1" quotePrefix="1">
      <alignment vertical="center" wrapText="1"/>
    </xf>
    <xf numFmtId="0" fontId="20" fillId="0" borderId="3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left" vertical="center"/>
    </xf>
    <xf numFmtId="0" fontId="12" fillId="0" borderId="23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left" vertical="center"/>
    </xf>
    <xf numFmtId="0" fontId="17" fillId="0" borderId="3" xfId="0" applyFont="1" applyFill="1" applyBorder="1" applyAlignment="1">
      <alignment horizontal="center"/>
    </xf>
    <xf numFmtId="0" fontId="17" fillId="0" borderId="25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0" fontId="22" fillId="0" borderId="0" xfId="0" applyFont="1" applyFill="1"/>
    <xf numFmtId="0" fontId="1" fillId="0" borderId="0" xfId="0" applyFont="1" applyFill="1" applyAlignment="1">
      <alignment/>
    </xf>
    <xf numFmtId="0" fontId="19" fillId="0" borderId="0" xfId="20" applyFill="1" applyAlignment="1">
      <alignment wrapText="1"/>
    </xf>
    <xf numFmtId="0" fontId="19" fillId="0" borderId="0" xfId="20" applyFill="1" applyBorder="1" applyAlignment="1">
      <alignment wrapText="1"/>
    </xf>
    <xf numFmtId="0" fontId="0" fillId="0" borderId="0" xfId="0" applyFill="1"/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 vertical="center"/>
    </xf>
    <xf numFmtId="49" fontId="5" fillId="2" borderId="30" xfId="0" applyNumberFormat="1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 wrapText="1"/>
    </xf>
    <xf numFmtId="0" fontId="1" fillId="0" borderId="0" xfId="0" applyFont="1" applyFill="1"/>
    <xf numFmtId="0" fontId="2" fillId="0" borderId="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 quotePrefix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24" fillId="0" borderId="35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49" fontId="2" fillId="0" borderId="36" xfId="0" applyNumberFormat="1" applyFont="1" applyFill="1" applyBorder="1" applyAlignment="1">
      <alignment horizontal="center" vertical="center" wrapText="1"/>
    </xf>
    <xf numFmtId="49" fontId="2" fillId="0" borderId="37" xfId="0" applyNumberFormat="1" applyFont="1" applyFill="1" applyBorder="1" applyAlignment="1">
      <alignment horizontal="center" vertical="center" wrapText="1"/>
    </xf>
    <xf numFmtId="49" fontId="2" fillId="0" borderId="38" xfId="0" applyNumberFormat="1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3" fillId="0" borderId="43" xfId="0" applyFont="1" applyFill="1" applyBorder="1" applyAlignment="1">
      <alignment horizontal="center" vertical="center" wrapText="1"/>
    </xf>
    <xf numFmtId="0" fontId="23" fillId="0" borderId="44" xfId="0" applyFont="1" applyFill="1" applyBorder="1" applyAlignment="1">
      <alignment horizontal="center" vertical="center" wrapText="1"/>
    </xf>
    <xf numFmtId="0" fontId="23" fillId="0" borderId="45" xfId="0" applyFont="1" applyFill="1" applyBorder="1" applyAlignment="1">
      <alignment horizontal="center" vertical="center" wrapText="1"/>
    </xf>
    <xf numFmtId="0" fontId="23" fillId="0" borderId="4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40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3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 wrapText="1"/>
    </xf>
    <xf numFmtId="49" fontId="2" fillId="0" borderId="36" xfId="0" applyNumberFormat="1" applyFont="1" applyFill="1" applyBorder="1" applyAlignment="1">
      <alignment horizontal="center" vertical="top" wrapText="1"/>
    </xf>
    <xf numFmtId="49" fontId="2" fillId="0" borderId="38" xfId="0" applyNumberFormat="1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23" fillId="0" borderId="42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/>
    </xf>
    <xf numFmtId="0" fontId="12" fillId="0" borderId="0" xfId="0" applyFont="1" applyFill="1" applyBorder="1" applyAlignment="1" quotePrefix="1">
      <alignment horizontal="left" vertical="center" wrapText="1"/>
    </xf>
    <xf numFmtId="1" fontId="1" fillId="0" borderId="10" xfId="0" applyNumberFormat="1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/>
    </xf>
    <xf numFmtId="49" fontId="2" fillId="0" borderId="38" xfId="0" applyNumberFormat="1" applyFont="1" applyFill="1" applyBorder="1" applyAlignment="1">
      <alignment horizontal="center" vertical="top"/>
    </xf>
    <xf numFmtId="0" fontId="13" fillId="0" borderId="32" xfId="0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/>
    </xf>
    <xf numFmtId="0" fontId="13" fillId="0" borderId="46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/>
    </xf>
    <xf numFmtId="0" fontId="13" fillId="0" borderId="47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8" xfId="0" applyFont="1" applyFill="1" applyBorder="1" applyAlignment="1">
      <alignment horizontal="left" vertical="center" wrapText="1"/>
    </xf>
    <xf numFmtId="0" fontId="20" fillId="0" borderId="32" xfId="0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 horizontal="center" vertical="center"/>
    </xf>
    <xf numFmtId="0" fontId="20" fillId="0" borderId="34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 horizontal="left"/>
    </xf>
    <xf numFmtId="49" fontId="14" fillId="0" borderId="31" xfId="0" applyNumberFormat="1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1FFE1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57150</xdr:colOff>
      <xdr:row>0</xdr:row>
      <xdr:rowOff>0</xdr:rowOff>
    </xdr:from>
    <xdr:to>
      <xdr:col>18</xdr:col>
      <xdr:colOff>257175</xdr:colOff>
      <xdr:row>5</xdr:row>
      <xdr:rowOff>0</xdr:rowOff>
    </xdr:to>
    <xdr:pic>
      <xdr:nvPicPr>
        <xdr:cNvPr id="111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734175" y="0"/>
          <a:ext cx="283845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142"/>
  <sheetViews>
    <sheetView tabSelected="1" view="pageBreakPreview" zoomScale="73" zoomScaleSheetLayoutView="73" workbookViewId="0" topLeftCell="A1">
      <selection activeCell="U6" sqref="U6"/>
    </sheetView>
  </sheetViews>
  <sheetFormatPr defaultColWidth="9.140625" defaultRowHeight="12.75"/>
  <cols>
    <col min="1" max="1" width="13.00390625" style="0" customWidth="1"/>
    <col min="2" max="3" width="5.7109375" style="0" customWidth="1"/>
    <col min="4" max="4" width="14.57421875" style="0" customWidth="1"/>
    <col min="5" max="6" width="4.7109375" style="0" customWidth="1"/>
    <col min="7" max="7" width="10.7109375" style="0" customWidth="1"/>
    <col min="8" max="8" width="7.57421875" style="0" customWidth="1"/>
    <col min="9" max="9" width="6.00390625" style="0" customWidth="1"/>
    <col min="10" max="10" width="4.7109375" style="0" customWidth="1"/>
    <col min="11" max="11" width="6.57421875" style="0" customWidth="1"/>
    <col min="12" max="12" width="4.7109375" style="0" customWidth="1"/>
    <col min="13" max="14" width="5.7109375" style="0" customWidth="1"/>
    <col min="15" max="15" width="13.57421875" style="0" customWidth="1"/>
    <col min="16" max="17" width="4.7109375" style="0" customWidth="1"/>
    <col min="18" max="18" width="16.57421875" style="0" customWidth="1"/>
    <col min="19" max="19" width="6.28125" style="0" customWidth="1"/>
    <col min="20" max="22" width="4.7109375" style="0" customWidth="1"/>
    <col min="23" max="23" width="5.140625" style="0" bestFit="1" customWidth="1"/>
  </cols>
  <sheetData>
    <row r="2" spans="2:17" s="52" customFormat="1" ht="15"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s="52" customFormat="1" ht="18">
      <c r="A3" s="50" t="s">
        <v>0</v>
      </c>
      <c r="K3" s="27"/>
      <c r="L3" s="27"/>
      <c r="M3" s="27"/>
      <c r="N3" s="27"/>
      <c r="O3" s="27"/>
      <c r="P3" s="27"/>
      <c r="Q3" s="27"/>
    </row>
    <row r="4" spans="11:22" s="52" customFormat="1" ht="15" customHeight="1"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</row>
    <row r="5" spans="11:17" s="52" customFormat="1" ht="15.75">
      <c r="K5" s="53"/>
      <c r="L5" s="53"/>
      <c r="M5" s="53"/>
      <c r="N5" s="53"/>
      <c r="O5" s="53"/>
      <c r="P5" s="53"/>
      <c r="Q5" s="53"/>
    </row>
    <row r="6" spans="1:17" s="14" customFormat="1" ht="15.75">
      <c r="A6" s="94" t="s">
        <v>1</v>
      </c>
      <c r="B6" s="109" t="s">
        <v>2</v>
      </c>
      <c r="K6" s="94"/>
      <c r="L6" s="94"/>
      <c r="M6" s="94"/>
      <c r="N6" s="94"/>
      <c r="O6" s="94"/>
      <c r="P6" s="94"/>
      <c r="Q6" s="94"/>
    </row>
    <row r="7" spans="1:17" s="14" customFormat="1" ht="15.75">
      <c r="A7" s="94" t="s">
        <v>3</v>
      </c>
      <c r="B7" s="28"/>
      <c r="C7" s="28"/>
      <c r="D7" s="28"/>
      <c r="E7" s="28"/>
      <c r="F7" s="28"/>
      <c r="G7" s="28"/>
      <c r="H7" s="28"/>
      <c r="I7" s="28"/>
      <c r="J7" s="28"/>
      <c r="K7" s="94"/>
      <c r="L7" s="94"/>
      <c r="M7" s="94"/>
      <c r="N7" s="94"/>
      <c r="O7" s="94"/>
      <c r="P7" s="94"/>
      <c r="Q7" s="94"/>
    </row>
    <row r="8" spans="1:18" s="14" customFormat="1" ht="15.75" customHeight="1">
      <c r="A8" s="143" t="s">
        <v>115</v>
      </c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</row>
    <row r="9" spans="1:24" s="23" customFormat="1" ht="32.25" customHeight="1">
      <c r="A9" s="193" t="s">
        <v>4</v>
      </c>
      <c r="B9" s="193"/>
      <c r="C9" s="193"/>
      <c r="D9" s="193"/>
      <c r="E9" s="193"/>
      <c r="F9" s="193"/>
      <c r="G9" s="193"/>
      <c r="H9" s="193"/>
      <c r="I9" s="193"/>
      <c r="J9" s="193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28"/>
      <c r="X9" s="28"/>
    </row>
    <row r="10" spans="1:25" s="23" customFormat="1" ht="15.75" customHeight="1">
      <c r="A10" s="194" t="s">
        <v>5</v>
      </c>
      <c r="B10" s="194"/>
      <c r="C10" s="194"/>
      <c r="D10" s="194"/>
      <c r="E10" s="194"/>
      <c r="F10" s="194"/>
      <c r="G10" s="194"/>
      <c r="H10" s="194"/>
      <c r="I10" s="194"/>
      <c r="J10" s="54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5"/>
    </row>
    <row r="11" spans="1:25" s="23" customFormat="1" ht="15.75">
      <c r="A11" s="56"/>
      <c r="B11" s="112"/>
      <c r="C11" s="112"/>
      <c r="D11" s="112"/>
      <c r="E11" s="112"/>
      <c r="F11" s="112"/>
      <c r="G11" s="112"/>
      <c r="H11" s="112"/>
      <c r="I11" s="112"/>
      <c r="J11" s="54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5"/>
    </row>
    <row r="12" spans="1:25" s="8" customFormat="1" ht="15.75">
      <c r="A12" s="28" t="s">
        <v>6</v>
      </c>
      <c r="B12" s="28"/>
      <c r="C12" s="28"/>
      <c r="D12" s="28"/>
      <c r="E12" s="94" t="s">
        <v>7</v>
      </c>
      <c r="F12" s="28"/>
      <c r="G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5"/>
    </row>
    <row r="13" spans="1:25" s="8" customFormat="1" ht="15.75">
      <c r="A13" s="28" t="s">
        <v>8</v>
      </c>
      <c r="B13" s="28"/>
      <c r="C13" s="28"/>
      <c r="E13" s="94" t="s">
        <v>9</v>
      </c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5"/>
    </row>
    <row r="14" spans="1:9" s="97" customFormat="1" ht="15.75">
      <c r="A14" s="28" t="s">
        <v>10</v>
      </c>
      <c r="B14" s="28"/>
      <c r="C14" s="28"/>
      <c r="D14" s="28"/>
      <c r="E14" s="28"/>
      <c r="F14" s="28"/>
      <c r="G14" s="28"/>
      <c r="H14" s="94" t="s">
        <v>11</v>
      </c>
      <c r="I14" s="28"/>
    </row>
    <row r="15" spans="1:10" ht="15">
      <c r="A15" s="28"/>
      <c r="B15" s="28"/>
      <c r="C15" s="28"/>
      <c r="D15" s="28"/>
      <c r="E15" s="28"/>
      <c r="F15" s="28"/>
      <c r="G15" s="28"/>
      <c r="H15" s="28"/>
      <c r="I15" s="28"/>
      <c r="J15" s="28"/>
    </row>
    <row r="16" spans="1:23" ht="15.75" customHeight="1">
      <c r="A16" s="59" t="s">
        <v>12</v>
      </c>
      <c r="B16" s="57"/>
      <c r="C16" s="57"/>
      <c r="D16" s="57"/>
      <c r="E16" s="58"/>
      <c r="F16" s="101"/>
      <c r="G16" s="104" t="s">
        <v>13</v>
      </c>
      <c r="H16" s="104" t="s">
        <v>14</v>
      </c>
      <c r="I16" s="104" t="s">
        <v>15</v>
      </c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</row>
    <row r="17" spans="1:10" ht="15.75">
      <c r="A17" s="98">
        <v>20</v>
      </c>
      <c r="B17" s="99">
        <v>70</v>
      </c>
      <c r="C17" s="99">
        <v>30</v>
      </c>
      <c r="D17" s="99"/>
      <c r="E17" s="100"/>
      <c r="F17" s="101"/>
      <c r="G17" s="102" t="s">
        <v>16</v>
      </c>
      <c r="H17" s="103" t="s">
        <v>17</v>
      </c>
      <c r="I17" s="102">
        <v>14</v>
      </c>
      <c r="J17" s="28"/>
    </row>
    <row r="19" spans="1:23" s="6" customFormat="1" ht="14.25">
      <c r="A19" s="4"/>
      <c r="B19" s="4"/>
      <c r="C19" s="4"/>
      <c r="D19" s="4"/>
      <c r="E19" s="4"/>
      <c r="F19" s="4"/>
      <c r="G19" s="4"/>
      <c r="H19" s="4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7" customFormat="1" ht="18">
      <c r="A20" s="151" t="s">
        <v>18</v>
      </c>
      <c r="B20" s="151"/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</row>
    <row r="21" spans="1:23" s="7" customFormat="1" ht="18">
      <c r="A21" s="151" t="s">
        <v>19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</row>
    <row r="22" spans="1:23" s="8" customFormat="1" ht="18.75" thickBot="1">
      <c r="A22" s="163" t="s">
        <v>20</v>
      </c>
      <c r="B22" s="163"/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</row>
    <row r="23" spans="1:23" s="8" customFormat="1" ht="27.75" customHeight="1" thickBot="1" thickTop="1">
      <c r="A23" s="9"/>
      <c r="B23" s="119" t="s">
        <v>21</v>
      </c>
      <c r="C23" s="120"/>
      <c r="D23" s="120"/>
      <c r="E23" s="120"/>
      <c r="F23" s="120"/>
      <c r="G23" s="120"/>
      <c r="H23" s="120"/>
      <c r="I23" s="120"/>
      <c r="J23" s="120"/>
      <c r="K23" s="120"/>
      <c r="L23" s="121"/>
      <c r="M23" s="120" t="s">
        <v>22</v>
      </c>
      <c r="N23" s="120"/>
      <c r="O23" s="120"/>
      <c r="P23" s="120"/>
      <c r="Q23" s="120"/>
      <c r="R23" s="120"/>
      <c r="S23" s="120"/>
      <c r="T23" s="120"/>
      <c r="U23" s="120"/>
      <c r="V23" s="120"/>
      <c r="W23" s="121"/>
    </row>
    <row r="24" spans="1:23" s="8" customFormat="1" ht="13.5" customHeight="1" thickTop="1">
      <c r="A24" s="126" t="s">
        <v>23</v>
      </c>
      <c r="B24" s="129" t="s">
        <v>24</v>
      </c>
      <c r="C24" s="130"/>
      <c r="D24" s="130"/>
      <c r="E24" s="130"/>
      <c r="F24" s="130"/>
      <c r="G24" s="130"/>
      <c r="H24" s="130"/>
      <c r="I24" s="130"/>
      <c r="J24" s="130"/>
      <c r="K24" s="130"/>
      <c r="L24" s="131"/>
      <c r="M24" s="141" t="s">
        <v>25</v>
      </c>
      <c r="N24" s="141"/>
      <c r="O24" s="141"/>
      <c r="P24" s="141"/>
      <c r="Q24" s="141"/>
      <c r="R24" s="141"/>
      <c r="S24" s="141"/>
      <c r="T24" s="141"/>
      <c r="U24" s="141"/>
      <c r="V24" s="141"/>
      <c r="W24" s="142"/>
    </row>
    <row r="25" spans="1:23" s="8" customFormat="1" ht="12.75" customHeight="1">
      <c r="A25" s="126"/>
      <c r="B25" s="132"/>
      <c r="C25" s="133"/>
      <c r="D25" s="133"/>
      <c r="E25" s="133"/>
      <c r="F25" s="133"/>
      <c r="G25" s="133"/>
      <c r="H25" s="133"/>
      <c r="I25" s="133"/>
      <c r="J25" s="133"/>
      <c r="K25" s="133"/>
      <c r="L25" s="134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4"/>
    </row>
    <row r="26" spans="1:23" s="8" customFormat="1" ht="18.75" thickBot="1">
      <c r="A26" s="127"/>
      <c r="B26" s="122" t="str">
        <f>CONCATENATE($G$17,$H$17,".",$I$17,".","0",RIGHT($B$23,1),".",RIGHT(K26,2),$A24)</f>
        <v>M461.14.01.CA1</v>
      </c>
      <c r="C26" s="123"/>
      <c r="D26" s="124"/>
      <c r="E26" s="106">
        <v>8</v>
      </c>
      <c r="F26" s="105" t="s">
        <v>26</v>
      </c>
      <c r="G26" s="105">
        <v>28</v>
      </c>
      <c r="H26" s="105">
        <v>14</v>
      </c>
      <c r="I26" s="105">
        <v>14</v>
      </c>
      <c r="J26" s="105">
        <v>0</v>
      </c>
      <c r="K26" s="107" t="s">
        <v>27</v>
      </c>
      <c r="L26" s="108">
        <v>70</v>
      </c>
      <c r="M26" s="122" t="str">
        <f>CONCATENATE($G$17,$H$17,".",$I$17,".","0",RIGHT($M$23,1),".",RIGHT(V26,1),$A24)</f>
        <v>M461.14.02.A1</v>
      </c>
      <c r="N26" s="123"/>
      <c r="O26" s="124"/>
      <c r="P26" s="11">
        <v>8</v>
      </c>
      <c r="Q26" s="12" t="s">
        <v>26</v>
      </c>
      <c r="R26" s="12">
        <v>28</v>
      </c>
      <c r="S26" s="12">
        <v>7</v>
      </c>
      <c r="T26" s="12">
        <v>14</v>
      </c>
      <c r="U26" s="12">
        <v>0</v>
      </c>
      <c r="V26" s="111" t="s">
        <v>28</v>
      </c>
      <c r="W26" s="13">
        <v>65</v>
      </c>
    </row>
    <row r="27" spans="1:23" s="8" customFormat="1" ht="13.5" customHeight="1" thickTop="1">
      <c r="A27" s="125" t="s">
        <v>29</v>
      </c>
      <c r="B27" s="135" t="s">
        <v>30</v>
      </c>
      <c r="C27" s="136"/>
      <c r="D27" s="136"/>
      <c r="E27" s="136"/>
      <c r="F27" s="136"/>
      <c r="G27" s="136"/>
      <c r="H27" s="136"/>
      <c r="I27" s="136"/>
      <c r="J27" s="136"/>
      <c r="K27" s="136"/>
      <c r="L27" s="137"/>
      <c r="M27" s="141" t="s">
        <v>31</v>
      </c>
      <c r="N27" s="141"/>
      <c r="O27" s="141"/>
      <c r="P27" s="141"/>
      <c r="Q27" s="141"/>
      <c r="R27" s="141"/>
      <c r="S27" s="141"/>
      <c r="T27" s="141"/>
      <c r="U27" s="141"/>
      <c r="V27" s="141"/>
      <c r="W27" s="142"/>
    </row>
    <row r="28" spans="1:23" s="8" customFormat="1" ht="12.75" customHeight="1">
      <c r="A28" s="126"/>
      <c r="B28" s="138"/>
      <c r="C28" s="139"/>
      <c r="D28" s="139"/>
      <c r="E28" s="139"/>
      <c r="F28" s="139"/>
      <c r="G28" s="139"/>
      <c r="H28" s="139"/>
      <c r="I28" s="139"/>
      <c r="J28" s="139"/>
      <c r="K28" s="139"/>
      <c r="L28" s="162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4"/>
    </row>
    <row r="29" spans="1:23" s="8" customFormat="1" ht="18.75" thickBot="1">
      <c r="A29" s="127"/>
      <c r="B29" s="122" t="str">
        <f>CONCATENATE($G$17,$H$17,".",$I$17,".","0",RIGHT($B$23,1),".",RIGHT(K29,2),$A27)</f>
        <v>M461.14.01.CA2</v>
      </c>
      <c r="C29" s="123"/>
      <c r="D29" s="124"/>
      <c r="E29" s="106">
        <v>7</v>
      </c>
      <c r="F29" s="105" t="s">
        <v>26</v>
      </c>
      <c r="G29" s="105">
        <v>28</v>
      </c>
      <c r="H29" s="105">
        <v>14</v>
      </c>
      <c r="I29" s="105">
        <v>14</v>
      </c>
      <c r="J29" s="105">
        <v>0</v>
      </c>
      <c r="K29" s="107" t="s">
        <v>27</v>
      </c>
      <c r="L29" s="108">
        <v>70</v>
      </c>
      <c r="M29" s="122" t="str">
        <f>CONCATENATE($G$17,$H$17,".",$I$17,".","0",RIGHT($M$23,1),".",RIGHT(V29,1),$A27)</f>
        <v>M461.14.02.S2</v>
      </c>
      <c r="N29" s="123"/>
      <c r="O29" s="124"/>
      <c r="P29" s="11">
        <v>8</v>
      </c>
      <c r="Q29" s="12" t="s">
        <v>26</v>
      </c>
      <c r="R29" s="12">
        <v>28</v>
      </c>
      <c r="S29" s="12">
        <v>7</v>
      </c>
      <c r="T29" s="12">
        <v>14</v>
      </c>
      <c r="U29" s="12">
        <v>0</v>
      </c>
      <c r="V29" s="111" t="s">
        <v>32</v>
      </c>
      <c r="W29" s="13">
        <v>65</v>
      </c>
    </row>
    <row r="30" spans="1:23" s="8" customFormat="1" ht="13.5" customHeight="1" thickTop="1">
      <c r="A30" s="125" t="s">
        <v>33</v>
      </c>
      <c r="B30" s="135" t="s">
        <v>34</v>
      </c>
      <c r="C30" s="136"/>
      <c r="D30" s="136"/>
      <c r="E30" s="136"/>
      <c r="F30" s="136"/>
      <c r="G30" s="136"/>
      <c r="H30" s="136"/>
      <c r="I30" s="136"/>
      <c r="J30" s="136"/>
      <c r="K30" s="136"/>
      <c r="L30" s="137"/>
      <c r="M30" s="141" t="s">
        <v>35</v>
      </c>
      <c r="N30" s="141"/>
      <c r="O30" s="141"/>
      <c r="P30" s="141"/>
      <c r="Q30" s="141"/>
      <c r="R30" s="141"/>
      <c r="S30" s="141"/>
      <c r="T30" s="141"/>
      <c r="U30" s="141"/>
      <c r="V30" s="141"/>
      <c r="W30" s="142"/>
    </row>
    <row r="31" spans="1:23" s="8" customFormat="1" ht="12.75" customHeight="1">
      <c r="A31" s="126"/>
      <c r="B31" s="138"/>
      <c r="C31" s="139"/>
      <c r="D31" s="139"/>
      <c r="E31" s="139"/>
      <c r="F31" s="139"/>
      <c r="G31" s="139"/>
      <c r="H31" s="139"/>
      <c r="I31" s="139"/>
      <c r="J31" s="139"/>
      <c r="K31" s="139"/>
      <c r="L31" s="162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4"/>
    </row>
    <row r="32" spans="1:23" s="8" customFormat="1" ht="18.75" thickBot="1">
      <c r="A32" s="127"/>
      <c r="B32" s="122" t="str">
        <f>CONCATENATE($G$17,$H$17,".",$I$17,".","0",RIGHT($B$23,1),".",RIGHT(K32,1),$A30)</f>
        <v>M461.14.01.A3</v>
      </c>
      <c r="C32" s="123"/>
      <c r="D32" s="124"/>
      <c r="E32" s="106">
        <v>8</v>
      </c>
      <c r="F32" s="105" t="s">
        <v>36</v>
      </c>
      <c r="G32" s="105">
        <v>28</v>
      </c>
      <c r="H32" s="105">
        <v>0</v>
      </c>
      <c r="I32" s="105">
        <v>14</v>
      </c>
      <c r="J32" s="105">
        <v>0</v>
      </c>
      <c r="K32" s="107" t="s">
        <v>28</v>
      </c>
      <c r="L32" s="108">
        <v>56</v>
      </c>
      <c r="M32" s="122" t="str">
        <f>CONCATENATE($G$17,$H$17,".",$I$17,".","0",RIGHT($M$23,1),".",RIGHT(V32,1),$A30)</f>
        <v>M461.14.02.S3</v>
      </c>
      <c r="N32" s="123"/>
      <c r="O32" s="124"/>
      <c r="P32" s="11">
        <v>7</v>
      </c>
      <c r="Q32" s="12" t="s">
        <v>36</v>
      </c>
      <c r="R32" s="12">
        <v>28</v>
      </c>
      <c r="S32" s="12">
        <v>14</v>
      </c>
      <c r="T32" s="12">
        <v>14</v>
      </c>
      <c r="U32" s="12">
        <v>0</v>
      </c>
      <c r="V32" s="111" t="s">
        <v>32</v>
      </c>
      <c r="W32" s="13">
        <v>70</v>
      </c>
    </row>
    <row r="33" spans="1:23" s="8" customFormat="1" ht="13.5" customHeight="1" thickTop="1">
      <c r="A33" s="125" t="s">
        <v>37</v>
      </c>
      <c r="B33" s="135" t="s">
        <v>38</v>
      </c>
      <c r="C33" s="136"/>
      <c r="D33" s="136"/>
      <c r="E33" s="136"/>
      <c r="F33" s="136"/>
      <c r="G33" s="136"/>
      <c r="H33" s="136"/>
      <c r="I33" s="136"/>
      <c r="J33" s="136"/>
      <c r="K33" s="136"/>
      <c r="L33" s="137"/>
      <c r="M33" s="141" t="s">
        <v>39</v>
      </c>
      <c r="N33" s="141"/>
      <c r="O33" s="141"/>
      <c r="P33" s="141"/>
      <c r="Q33" s="141"/>
      <c r="R33" s="141"/>
      <c r="S33" s="141"/>
      <c r="T33" s="141"/>
      <c r="U33" s="141"/>
      <c r="V33" s="141"/>
      <c r="W33" s="142"/>
    </row>
    <row r="34" spans="1:23" s="8" customFormat="1" ht="12.75" customHeight="1">
      <c r="A34" s="126"/>
      <c r="B34" s="138"/>
      <c r="C34" s="139"/>
      <c r="D34" s="139"/>
      <c r="E34" s="139"/>
      <c r="F34" s="139"/>
      <c r="G34" s="139"/>
      <c r="H34" s="139"/>
      <c r="I34" s="139"/>
      <c r="J34" s="139"/>
      <c r="K34" s="139"/>
      <c r="L34" s="162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4"/>
    </row>
    <row r="35" spans="1:23" s="8" customFormat="1" ht="18.75" thickBot="1">
      <c r="A35" s="127"/>
      <c r="B35" s="122" t="str">
        <f>CONCATENATE($G$17,$H$17,".",$I$17,".","0",RIGHT($B$23,1),".",RIGHT(K35,1),$A33)</f>
        <v>M461.14.01.A4</v>
      </c>
      <c r="C35" s="123"/>
      <c r="D35" s="124"/>
      <c r="E35" s="106">
        <v>7</v>
      </c>
      <c r="F35" s="105" t="s">
        <v>36</v>
      </c>
      <c r="G35" s="105">
        <v>28</v>
      </c>
      <c r="H35" s="105">
        <v>14</v>
      </c>
      <c r="I35" s="105">
        <v>0</v>
      </c>
      <c r="J35" s="105">
        <v>0</v>
      </c>
      <c r="K35" s="107" t="s">
        <v>28</v>
      </c>
      <c r="L35" s="108">
        <v>56</v>
      </c>
      <c r="M35" s="122" t="str">
        <f>CONCATENATE($G$17,$H$17,".",$I$17,".","0",RIGHT($M$23,1),".",RIGHT(V35,1),$A$33,"-ij")</f>
        <v>M461.14.02.A4-ij</v>
      </c>
      <c r="N35" s="123"/>
      <c r="O35" s="124"/>
      <c r="P35" s="11">
        <v>7</v>
      </c>
      <c r="Q35" s="12" t="s">
        <v>36</v>
      </c>
      <c r="R35" s="12">
        <v>28</v>
      </c>
      <c r="S35" s="12">
        <v>0</v>
      </c>
      <c r="T35" s="12">
        <v>14</v>
      </c>
      <c r="U35" s="12">
        <v>0</v>
      </c>
      <c r="V35" s="111" t="s">
        <v>28</v>
      </c>
      <c r="W35" s="13">
        <v>56</v>
      </c>
    </row>
    <row r="36" spans="1:23" s="8" customFormat="1" ht="13.5" customHeight="1" thickTop="1">
      <c r="A36" s="125" t="s">
        <v>40</v>
      </c>
      <c r="B36" s="135"/>
      <c r="C36" s="136"/>
      <c r="D36" s="136"/>
      <c r="E36" s="136"/>
      <c r="F36" s="136"/>
      <c r="G36" s="136"/>
      <c r="H36" s="136"/>
      <c r="I36" s="136"/>
      <c r="J36" s="136"/>
      <c r="K36" s="136"/>
      <c r="L36" s="137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2"/>
    </row>
    <row r="37" spans="1:23" s="8" customFormat="1" ht="12.75" customHeight="1">
      <c r="A37" s="126"/>
      <c r="B37" s="138"/>
      <c r="C37" s="139"/>
      <c r="D37" s="139"/>
      <c r="E37" s="139"/>
      <c r="F37" s="139"/>
      <c r="G37" s="139"/>
      <c r="H37" s="139"/>
      <c r="I37" s="139"/>
      <c r="J37" s="139"/>
      <c r="K37" s="139"/>
      <c r="L37" s="162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4"/>
    </row>
    <row r="38" spans="1:23" s="8" customFormat="1" ht="15.75" thickBot="1">
      <c r="A38" s="127"/>
      <c r="B38" s="128"/>
      <c r="C38" s="116"/>
      <c r="D38" s="117"/>
      <c r="E38" s="11"/>
      <c r="F38" s="12"/>
      <c r="G38" s="12"/>
      <c r="H38" s="12"/>
      <c r="I38" s="12"/>
      <c r="J38" s="12"/>
      <c r="K38" s="111"/>
      <c r="L38" s="13"/>
      <c r="M38" s="128"/>
      <c r="N38" s="116"/>
      <c r="O38" s="117"/>
      <c r="P38" s="11"/>
      <c r="Q38" s="12"/>
      <c r="R38" s="12"/>
      <c r="S38" s="12"/>
      <c r="T38" s="12"/>
      <c r="U38" s="12"/>
      <c r="V38" s="111"/>
      <c r="W38" s="13"/>
    </row>
    <row r="39" spans="1:23" s="8" customFormat="1" ht="13.5" customHeight="1" thickTop="1">
      <c r="A39" s="125" t="s">
        <v>41</v>
      </c>
      <c r="B39" s="146"/>
      <c r="C39" s="141"/>
      <c r="D39" s="141"/>
      <c r="E39" s="141"/>
      <c r="F39" s="141"/>
      <c r="G39" s="141"/>
      <c r="H39" s="141"/>
      <c r="I39" s="141"/>
      <c r="J39" s="141"/>
      <c r="K39" s="141"/>
      <c r="L39" s="142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2"/>
    </row>
    <row r="40" spans="1:23" s="8" customFormat="1" ht="12.75" customHeight="1">
      <c r="A40" s="126"/>
      <c r="B40" s="132"/>
      <c r="C40" s="133"/>
      <c r="D40" s="133"/>
      <c r="E40" s="133"/>
      <c r="F40" s="133"/>
      <c r="G40" s="133"/>
      <c r="H40" s="133"/>
      <c r="I40" s="133"/>
      <c r="J40" s="133"/>
      <c r="K40" s="133"/>
      <c r="L40" s="134"/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34"/>
    </row>
    <row r="41" spans="1:23" s="8" customFormat="1" ht="15.75" thickBot="1">
      <c r="A41" s="127"/>
      <c r="B41" s="128"/>
      <c r="C41" s="116"/>
      <c r="D41" s="117"/>
      <c r="E41" s="11"/>
      <c r="F41" s="12"/>
      <c r="G41" s="12"/>
      <c r="H41" s="12"/>
      <c r="I41" s="12"/>
      <c r="J41" s="12"/>
      <c r="K41" s="111"/>
      <c r="L41" s="13"/>
      <c r="M41" s="128"/>
      <c r="N41" s="116"/>
      <c r="O41" s="117"/>
      <c r="P41" s="11"/>
      <c r="Q41" s="12"/>
      <c r="R41" s="12"/>
      <c r="S41" s="12"/>
      <c r="T41" s="12"/>
      <c r="U41" s="12"/>
      <c r="V41" s="111"/>
      <c r="W41" s="13"/>
    </row>
    <row r="42" spans="1:23" s="8" customFormat="1" ht="13.5" customHeight="1" thickTop="1">
      <c r="A42" s="125" t="s">
        <v>42</v>
      </c>
      <c r="B42" s="146"/>
      <c r="C42" s="141"/>
      <c r="D42" s="141"/>
      <c r="E42" s="141"/>
      <c r="F42" s="141"/>
      <c r="G42" s="141"/>
      <c r="H42" s="141"/>
      <c r="I42" s="141"/>
      <c r="J42" s="141"/>
      <c r="K42" s="141"/>
      <c r="L42" s="142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42"/>
    </row>
    <row r="43" spans="1:23" s="8" customFormat="1" ht="12.75" customHeight="1">
      <c r="A43" s="126"/>
      <c r="B43" s="132"/>
      <c r="C43" s="133"/>
      <c r="D43" s="133"/>
      <c r="E43" s="133"/>
      <c r="F43" s="133"/>
      <c r="G43" s="133"/>
      <c r="H43" s="133"/>
      <c r="I43" s="133"/>
      <c r="J43" s="133"/>
      <c r="K43" s="133"/>
      <c r="L43" s="134"/>
      <c r="M43" s="133"/>
      <c r="N43" s="133"/>
      <c r="O43" s="133"/>
      <c r="P43" s="133"/>
      <c r="Q43" s="133"/>
      <c r="R43" s="133"/>
      <c r="S43" s="133"/>
      <c r="T43" s="133"/>
      <c r="U43" s="133"/>
      <c r="V43" s="133"/>
      <c r="W43" s="134"/>
    </row>
    <row r="44" spans="1:23" s="8" customFormat="1" ht="15.75" thickBot="1">
      <c r="A44" s="127"/>
      <c r="B44" s="128"/>
      <c r="C44" s="116"/>
      <c r="D44" s="117"/>
      <c r="E44" s="11"/>
      <c r="F44" s="12"/>
      <c r="G44" s="12"/>
      <c r="H44" s="12"/>
      <c r="I44" s="12"/>
      <c r="J44" s="12"/>
      <c r="K44" s="111"/>
      <c r="L44" s="13"/>
      <c r="M44" s="128"/>
      <c r="N44" s="116"/>
      <c r="O44" s="117"/>
      <c r="P44" s="11"/>
      <c r="Q44" s="12"/>
      <c r="R44" s="12"/>
      <c r="S44" s="12"/>
      <c r="T44" s="12"/>
      <c r="U44" s="111"/>
      <c r="V44" s="111"/>
      <c r="W44" s="13"/>
    </row>
    <row r="45" spans="1:23" s="8" customFormat="1" ht="13.5" customHeight="1" thickTop="1">
      <c r="A45" s="125" t="s">
        <v>43</v>
      </c>
      <c r="B45" s="146"/>
      <c r="C45" s="141"/>
      <c r="D45" s="141"/>
      <c r="E45" s="178"/>
      <c r="F45" s="178"/>
      <c r="G45" s="178"/>
      <c r="H45" s="178"/>
      <c r="I45" s="178"/>
      <c r="J45" s="178"/>
      <c r="K45" s="178"/>
      <c r="L45" s="179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2"/>
    </row>
    <row r="46" spans="1:23" s="8" customFormat="1" ht="12.75" customHeight="1">
      <c r="A46" s="126"/>
      <c r="B46" s="180"/>
      <c r="C46" s="181"/>
      <c r="D46" s="181"/>
      <c r="E46" s="181"/>
      <c r="F46" s="181"/>
      <c r="G46" s="181"/>
      <c r="H46" s="181"/>
      <c r="I46" s="181"/>
      <c r="J46" s="181"/>
      <c r="K46" s="181"/>
      <c r="L46" s="182"/>
      <c r="M46" s="133"/>
      <c r="N46" s="133"/>
      <c r="O46" s="133"/>
      <c r="P46" s="133"/>
      <c r="Q46" s="133"/>
      <c r="R46" s="133"/>
      <c r="S46" s="133"/>
      <c r="T46" s="133"/>
      <c r="U46" s="133"/>
      <c r="V46" s="133"/>
      <c r="W46" s="134"/>
    </row>
    <row r="47" spans="1:23" s="8" customFormat="1" ht="15.75" thickBot="1">
      <c r="A47" s="127"/>
      <c r="B47" s="128"/>
      <c r="C47" s="116"/>
      <c r="D47" s="117"/>
      <c r="E47" s="11"/>
      <c r="F47" s="12"/>
      <c r="G47" s="12"/>
      <c r="H47" s="12"/>
      <c r="I47" s="12"/>
      <c r="J47" s="12"/>
      <c r="K47" s="111"/>
      <c r="L47" s="13"/>
      <c r="M47" s="128"/>
      <c r="N47" s="116"/>
      <c r="O47" s="117"/>
      <c r="P47" s="11"/>
      <c r="Q47" s="12"/>
      <c r="R47" s="12"/>
      <c r="S47" s="12"/>
      <c r="T47" s="12"/>
      <c r="U47" s="12"/>
      <c r="V47" s="111"/>
      <c r="W47" s="13"/>
    </row>
    <row r="48" spans="1:23" s="8" customFormat="1" ht="13.5" customHeight="1" thickTop="1">
      <c r="A48" s="125" t="s">
        <v>44</v>
      </c>
      <c r="B48" s="177"/>
      <c r="C48" s="178"/>
      <c r="D48" s="178"/>
      <c r="E48" s="178"/>
      <c r="F48" s="178"/>
      <c r="G48" s="178"/>
      <c r="H48" s="178"/>
      <c r="I48" s="178"/>
      <c r="J48" s="178"/>
      <c r="K48" s="178"/>
      <c r="L48" s="179"/>
      <c r="M48" s="178"/>
      <c r="N48" s="178"/>
      <c r="O48" s="178"/>
      <c r="P48" s="141"/>
      <c r="Q48" s="141"/>
      <c r="R48" s="141"/>
      <c r="S48" s="141"/>
      <c r="T48" s="141"/>
      <c r="U48" s="141"/>
      <c r="V48" s="141"/>
      <c r="W48" s="142"/>
    </row>
    <row r="49" spans="1:23" s="8" customFormat="1" ht="12.75" customHeight="1">
      <c r="A49" s="126"/>
      <c r="B49" s="180"/>
      <c r="C49" s="181"/>
      <c r="D49" s="181"/>
      <c r="E49" s="181"/>
      <c r="F49" s="181"/>
      <c r="G49" s="181"/>
      <c r="H49" s="181"/>
      <c r="I49" s="181"/>
      <c r="J49" s="181"/>
      <c r="K49" s="181"/>
      <c r="L49" s="182"/>
      <c r="M49" s="133"/>
      <c r="N49" s="133"/>
      <c r="O49" s="133"/>
      <c r="P49" s="133"/>
      <c r="Q49" s="133"/>
      <c r="R49" s="133"/>
      <c r="S49" s="133"/>
      <c r="T49" s="133"/>
      <c r="U49" s="133"/>
      <c r="V49" s="133"/>
      <c r="W49" s="134"/>
    </row>
    <row r="50" spans="1:23" s="8" customFormat="1" ht="16.5" customHeight="1" thickBot="1">
      <c r="A50" s="127"/>
      <c r="B50" s="128"/>
      <c r="C50" s="116"/>
      <c r="D50" s="117"/>
      <c r="E50" s="11"/>
      <c r="F50" s="12"/>
      <c r="G50" s="12"/>
      <c r="H50" s="12"/>
      <c r="I50" s="12"/>
      <c r="J50" s="12"/>
      <c r="K50" s="111"/>
      <c r="L50" s="13"/>
      <c r="M50" s="128"/>
      <c r="N50" s="116"/>
      <c r="O50" s="117"/>
      <c r="P50" s="11"/>
      <c r="Q50" s="12"/>
      <c r="R50" s="12"/>
      <c r="S50" s="12"/>
      <c r="T50" s="12"/>
      <c r="U50" s="12"/>
      <c r="V50" s="111"/>
      <c r="W50" s="13"/>
    </row>
    <row r="51" spans="1:23" s="8" customFormat="1" ht="18" customHeight="1" thickTop="1">
      <c r="A51" s="147" t="s">
        <v>45</v>
      </c>
      <c r="B51" s="149" t="s">
        <v>46</v>
      </c>
      <c r="C51" s="150"/>
      <c r="D51" s="37"/>
      <c r="E51" s="156">
        <f>SUM(G26:J26,G29:J29,G32:J32,G35:J35,G38:J38,G41:J41,G44:J44,G47:J47,G50:J50)</f>
        <v>196</v>
      </c>
      <c r="F51" s="155"/>
      <c r="G51" s="157" t="s">
        <v>47</v>
      </c>
      <c r="H51" s="158"/>
      <c r="I51" s="158"/>
      <c r="J51" s="159"/>
      <c r="K51" s="154">
        <f>SUM(L26,L29,L32,L35,L38,L41,L44,L47,L50)</f>
        <v>252</v>
      </c>
      <c r="L51" s="155"/>
      <c r="M51" s="149" t="s">
        <v>46</v>
      </c>
      <c r="N51" s="150"/>
      <c r="O51" s="37"/>
      <c r="P51" s="156">
        <f>SUM(R26:U26,R29:U29,R32:U32,R35:U35,R38:U38,R41:U41,R44:U44,R47:U47,R50:U50)</f>
        <v>196</v>
      </c>
      <c r="Q51" s="155"/>
      <c r="R51" s="157" t="s">
        <v>47</v>
      </c>
      <c r="S51" s="158"/>
      <c r="T51" s="158"/>
      <c r="U51" s="159"/>
      <c r="V51" s="154">
        <f>SUM(W26,W29,W32,W35,W38,W41,W44,W47,W50)</f>
        <v>256</v>
      </c>
      <c r="W51" s="155"/>
    </row>
    <row r="52" spans="1:23" s="8" customFormat="1" ht="14.25" customHeight="1" thickBot="1">
      <c r="A52" s="167"/>
      <c r="B52" s="144" t="s">
        <v>48</v>
      </c>
      <c r="C52" s="153"/>
      <c r="D52" s="40"/>
      <c r="E52" s="160">
        <f>SUM(E26,E29,E32,E35,E38,E41,E44,E47,E50)</f>
        <v>30</v>
      </c>
      <c r="F52" s="161"/>
      <c r="G52" s="144" t="s">
        <v>49</v>
      </c>
      <c r="H52" s="153"/>
      <c r="I52" s="153"/>
      <c r="J52" s="145"/>
      <c r="K52" s="144"/>
      <c r="L52" s="145"/>
      <c r="M52" s="144" t="s">
        <v>48</v>
      </c>
      <c r="N52" s="153"/>
      <c r="O52" s="40"/>
      <c r="P52" s="160">
        <f>SUM(P26,P29,P32,P35,P38,P41,P44,P47,P50)</f>
        <v>30</v>
      </c>
      <c r="Q52" s="161"/>
      <c r="R52" s="144" t="s">
        <v>49</v>
      </c>
      <c r="S52" s="153"/>
      <c r="T52" s="153"/>
      <c r="U52" s="145"/>
      <c r="V52" s="144"/>
      <c r="W52" s="145"/>
    </row>
    <row r="53" spans="1:23" s="8" customFormat="1" ht="16.5" customHeight="1" thickTop="1">
      <c r="A53" s="147" t="s">
        <v>50</v>
      </c>
      <c r="B53" s="149" t="s">
        <v>46</v>
      </c>
      <c r="C53" s="150"/>
      <c r="D53" s="38"/>
      <c r="E53" s="156">
        <f>SUM(G54:J54)</f>
        <v>14</v>
      </c>
      <c r="F53" s="155"/>
      <c r="G53" s="44"/>
      <c r="H53" s="35"/>
      <c r="I53" s="35"/>
      <c r="J53" s="35"/>
      <c r="K53" s="35"/>
      <c r="L53" s="36"/>
      <c r="M53" s="149" t="s">
        <v>46</v>
      </c>
      <c r="N53" s="150"/>
      <c r="O53" s="38"/>
      <c r="P53" s="165">
        <f>SUM(R54:U54)</f>
        <v>14</v>
      </c>
      <c r="Q53" s="166"/>
      <c r="R53" s="44"/>
      <c r="S53" s="35"/>
      <c r="T53" s="35"/>
      <c r="U53" s="35"/>
      <c r="V53" s="35"/>
      <c r="W53" s="36"/>
    </row>
    <row r="54" spans="1:23" s="8" customFormat="1" ht="15.75" customHeight="1" thickBot="1">
      <c r="A54" s="167"/>
      <c r="B54" s="144" t="s">
        <v>51</v>
      </c>
      <c r="C54" s="153"/>
      <c r="D54" s="39"/>
      <c r="E54" s="39"/>
      <c r="F54" s="43"/>
      <c r="G54" s="45">
        <f>(G26+G29+G32+G35)/14</f>
        <v>8</v>
      </c>
      <c r="H54" s="46">
        <f>(H26+H29+H32+H35)/14</f>
        <v>3</v>
      </c>
      <c r="I54" s="46">
        <f>(I26+I29+I32+I35)/14</f>
        <v>3</v>
      </c>
      <c r="J54" s="46">
        <f>(J26+J29+J32+J35+J38+J41+J44+J47+J50)/14</f>
        <v>0</v>
      </c>
      <c r="K54" s="41" t="s">
        <v>52</v>
      </c>
      <c r="L54" s="42"/>
      <c r="M54" s="144" t="s">
        <v>51</v>
      </c>
      <c r="N54" s="153"/>
      <c r="O54" s="39"/>
      <c r="P54" s="39"/>
      <c r="Q54" s="43"/>
      <c r="R54" s="45">
        <f>(R26+R29+R32+R35)/14</f>
        <v>8</v>
      </c>
      <c r="S54" s="46">
        <f>(S26+S29+S32+S35)/14</f>
        <v>2</v>
      </c>
      <c r="T54" s="46">
        <f>(T26+T29+T32+T35+T38+T41+T44+T47+T50)/14</f>
        <v>4</v>
      </c>
      <c r="U54" s="46">
        <f>(U26+U29+U32+U35+U38+U41+U44+U47+U50)/14</f>
        <v>0</v>
      </c>
      <c r="V54" s="41" t="s">
        <v>52</v>
      </c>
      <c r="W54" s="42"/>
    </row>
    <row r="55" spans="1:23" s="8" customFormat="1" ht="8.25" customHeight="1" thickTop="1">
      <c r="A55" s="14"/>
      <c r="B55" s="14"/>
      <c r="C55" s="14"/>
      <c r="D55" s="14"/>
      <c r="E55" s="14"/>
      <c r="F55" s="14"/>
      <c r="G55" s="15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</row>
    <row r="56" spans="1:23" s="8" customFormat="1" ht="8.25" customHeight="1">
      <c r="A56" s="14"/>
      <c r="B56" s="14"/>
      <c r="C56" s="14"/>
      <c r="D56" s="14"/>
      <c r="E56" s="14"/>
      <c r="F56" s="14"/>
      <c r="G56" s="15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</row>
    <row r="57" spans="1:23" s="8" customFormat="1" ht="8.25" customHeight="1">
      <c r="A57" s="14"/>
      <c r="B57" s="14"/>
      <c r="C57" s="14"/>
      <c r="D57" s="14"/>
      <c r="E57" s="14"/>
      <c r="F57" s="14"/>
      <c r="G57" s="15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</row>
    <row r="58" spans="1:23" s="8" customFormat="1" ht="8.25" customHeight="1">
      <c r="A58" s="14"/>
      <c r="B58" s="14"/>
      <c r="C58" s="14"/>
      <c r="D58" s="14"/>
      <c r="E58" s="14"/>
      <c r="F58" s="14"/>
      <c r="G58" s="15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</row>
    <row r="59" spans="1:23" s="8" customFormat="1" ht="8.25" customHeight="1">
      <c r="A59" s="14"/>
      <c r="B59" s="14"/>
      <c r="C59" s="14"/>
      <c r="D59" s="14"/>
      <c r="E59" s="14"/>
      <c r="F59" s="14"/>
      <c r="G59" s="15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</row>
    <row r="60" s="8" customFormat="1" ht="15"/>
    <row r="61" s="8" customFormat="1" ht="15.75" thickBot="1"/>
    <row r="62" spans="1:23" s="8" customFormat="1" ht="16.5" thickBot="1">
      <c r="A62" s="1" t="s">
        <v>53</v>
      </c>
      <c r="B62" s="17"/>
      <c r="C62" s="18"/>
      <c r="D62" s="18"/>
      <c r="E62" s="2"/>
      <c r="F62" s="3"/>
      <c r="G62" s="3"/>
      <c r="H62" s="3"/>
      <c r="I62" s="3"/>
      <c r="J62" s="3"/>
      <c r="K62" s="3"/>
      <c r="L62" s="3"/>
      <c r="M62" s="17"/>
      <c r="N62" s="17"/>
      <c r="O62" s="32"/>
      <c r="P62" s="32"/>
      <c r="Q62" s="32"/>
      <c r="R62" s="32"/>
      <c r="S62" s="32"/>
      <c r="T62" s="32"/>
      <c r="U62" s="32"/>
      <c r="V62" s="32"/>
      <c r="W62" s="33"/>
    </row>
    <row r="63" spans="1:23" s="8" customFormat="1" ht="17.25" customHeight="1" thickTop="1">
      <c r="A63" s="60"/>
      <c r="B63" s="171" t="s">
        <v>54</v>
      </c>
      <c r="C63" s="172"/>
      <c r="D63" s="172"/>
      <c r="E63" s="172"/>
      <c r="F63" s="172"/>
      <c r="G63" s="172"/>
      <c r="H63" s="172"/>
      <c r="I63" s="172"/>
      <c r="J63" s="172"/>
      <c r="K63" s="172"/>
      <c r="L63" s="173"/>
      <c r="M63" s="34"/>
      <c r="N63" s="164" t="s">
        <v>55</v>
      </c>
      <c r="O63" s="164"/>
      <c r="P63" s="164"/>
      <c r="Q63" s="164"/>
      <c r="R63" s="10"/>
      <c r="S63" s="10"/>
      <c r="T63" s="10"/>
      <c r="U63" s="10"/>
      <c r="V63" s="10"/>
      <c r="W63" s="19"/>
    </row>
    <row r="64" spans="1:23" s="8" customFormat="1" ht="15.75" customHeight="1">
      <c r="A64" s="61"/>
      <c r="B64" s="174"/>
      <c r="C64" s="175"/>
      <c r="D64" s="175"/>
      <c r="E64" s="175"/>
      <c r="F64" s="175"/>
      <c r="G64" s="175"/>
      <c r="H64" s="175"/>
      <c r="I64" s="175"/>
      <c r="J64" s="175"/>
      <c r="K64" s="175"/>
      <c r="L64" s="176"/>
      <c r="M64" s="48"/>
      <c r="N64" s="69" t="s">
        <v>56</v>
      </c>
      <c r="O64" s="10"/>
      <c r="P64" s="48"/>
      <c r="Q64" s="48"/>
      <c r="R64" s="114"/>
      <c r="S64" s="48"/>
      <c r="T64" s="48"/>
      <c r="U64" s="48"/>
      <c r="V64" s="48"/>
      <c r="W64" s="62"/>
    </row>
    <row r="65" spans="1:23" s="8" customFormat="1" ht="18.75" customHeight="1" thickBot="1">
      <c r="A65" s="61"/>
      <c r="B65" s="185" t="s">
        <v>57</v>
      </c>
      <c r="C65" s="186"/>
      <c r="D65" s="187"/>
      <c r="E65" s="63" t="s">
        <v>58</v>
      </c>
      <c r="F65" s="64" t="s">
        <v>59</v>
      </c>
      <c r="G65" s="64" t="s">
        <v>60</v>
      </c>
      <c r="H65" s="64" t="s">
        <v>61</v>
      </c>
      <c r="I65" s="64" t="s">
        <v>62</v>
      </c>
      <c r="J65" s="64" t="s">
        <v>63</v>
      </c>
      <c r="K65" s="65" t="s">
        <v>64</v>
      </c>
      <c r="L65" s="66" t="s">
        <v>65</v>
      </c>
      <c r="M65" s="48"/>
      <c r="N65" s="188" t="s">
        <v>66</v>
      </c>
      <c r="O65" s="188"/>
      <c r="P65" s="188"/>
      <c r="Q65" s="188"/>
      <c r="R65" s="188"/>
      <c r="S65" s="188"/>
      <c r="T65" s="188"/>
      <c r="U65" s="188"/>
      <c r="V65" s="188"/>
      <c r="W65" s="189"/>
    </row>
    <row r="66" spans="1:23" s="8" customFormat="1" ht="16.5" customHeight="1" thickTop="1">
      <c r="A66" s="67"/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34"/>
      <c r="M66" s="48"/>
      <c r="N66" s="69"/>
      <c r="O66" s="51" t="s">
        <v>67</v>
      </c>
      <c r="P66" s="10"/>
      <c r="Q66" s="69"/>
      <c r="R66" s="69"/>
      <c r="S66" s="48"/>
      <c r="T66" s="70"/>
      <c r="U66" s="70"/>
      <c r="V66" s="70"/>
      <c r="W66" s="71"/>
    </row>
    <row r="67" spans="1:23" s="22" customFormat="1" ht="15">
      <c r="A67" s="72"/>
      <c r="B67" s="51" t="s">
        <v>68</v>
      </c>
      <c r="C67" s="31"/>
      <c r="D67" s="31"/>
      <c r="E67" s="47"/>
      <c r="F67" s="48"/>
      <c r="G67" s="48"/>
      <c r="H67" s="48"/>
      <c r="I67" s="48"/>
      <c r="J67" s="48"/>
      <c r="K67" s="48"/>
      <c r="L67" s="48"/>
      <c r="M67" s="48"/>
      <c r="N67" s="70"/>
      <c r="O67" s="70"/>
      <c r="P67" s="51" t="s">
        <v>69</v>
      </c>
      <c r="Q67" s="70"/>
      <c r="R67" s="70"/>
      <c r="S67" s="70"/>
      <c r="T67" s="70"/>
      <c r="U67" s="70"/>
      <c r="V67" s="70"/>
      <c r="W67" s="71"/>
    </row>
    <row r="68" spans="1:23" s="22" customFormat="1" ht="15">
      <c r="A68" s="73"/>
      <c r="B68" s="51" t="s">
        <v>70</v>
      </c>
      <c r="C68" s="31"/>
      <c r="D68" s="31"/>
      <c r="E68" s="47"/>
      <c r="F68" s="48"/>
      <c r="G68" s="48"/>
      <c r="H68" s="48"/>
      <c r="I68" s="48"/>
      <c r="J68" s="48"/>
      <c r="K68" s="48"/>
      <c r="L68" s="48"/>
      <c r="M68" s="48"/>
      <c r="N68" s="20"/>
      <c r="O68" s="20"/>
      <c r="P68" s="51" t="s">
        <v>71</v>
      </c>
      <c r="Q68" s="20"/>
      <c r="R68" s="20"/>
      <c r="S68" s="20"/>
      <c r="T68" s="20"/>
      <c r="U68" s="20"/>
      <c r="V68" s="20"/>
      <c r="W68" s="21"/>
    </row>
    <row r="69" spans="1:23" s="22" customFormat="1" ht="12.75" customHeight="1">
      <c r="A69" s="74"/>
      <c r="B69" s="31" t="s">
        <v>72</v>
      </c>
      <c r="C69" s="31"/>
      <c r="D69" s="31"/>
      <c r="E69" s="48"/>
      <c r="F69" s="48"/>
      <c r="G69" s="48"/>
      <c r="H69" s="113"/>
      <c r="I69" s="113"/>
      <c r="J69" s="113"/>
      <c r="K69" s="113"/>
      <c r="L69" s="113"/>
      <c r="M69" s="48"/>
      <c r="N69" s="48"/>
      <c r="O69" s="48"/>
      <c r="P69" s="51" t="s">
        <v>73</v>
      </c>
      <c r="Q69" s="75"/>
      <c r="R69" s="75"/>
      <c r="S69" s="75"/>
      <c r="T69" s="75"/>
      <c r="U69" s="75"/>
      <c r="V69" s="75"/>
      <c r="W69" s="76"/>
    </row>
    <row r="70" spans="1:23" s="22" customFormat="1" ht="39" customHeight="1">
      <c r="A70" s="74"/>
      <c r="B70" s="48"/>
      <c r="C70" s="188" t="s">
        <v>74</v>
      </c>
      <c r="D70" s="188"/>
      <c r="E70" s="188"/>
      <c r="F70" s="188"/>
      <c r="G70" s="188"/>
      <c r="H70" s="188"/>
      <c r="I70" s="188"/>
      <c r="J70" s="188"/>
      <c r="K70" s="188"/>
      <c r="L70" s="114"/>
      <c r="M70" s="48"/>
      <c r="N70" s="188" t="s">
        <v>75</v>
      </c>
      <c r="O70" s="188"/>
      <c r="P70" s="188"/>
      <c r="Q70" s="188"/>
      <c r="R70" s="188"/>
      <c r="S70" s="188"/>
      <c r="T70" s="188"/>
      <c r="U70" s="188"/>
      <c r="V70" s="188"/>
      <c r="W70" s="189"/>
    </row>
    <row r="71" spans="1:23" s="22" customFormat="1" ht="14.25" customHeight="1">
      <c r="A71" s="77"/>
      <c r="B71" s="48"/>
      <c r="C71" s="78"/>
      <c r="D71" s="164" t="s">
        <v>76</v>
      </c>
      <c r="E71" s="164"/>
      <c r="F71" s="164"/>
      <c r="G71" s="164"/>
      <c r="H71" s="164"/>
      <c r="I71" s="164"/>
      <c r="J71" s="164"/>
      <c r="K71" s="164"/>
      <c r="L71" s="114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1"/>
    </row>
    <row r="72" spans="1:23" s="22" customFormat="1" ht="15.75" thickBot="1">
      <c r="A72" s="73"/>
      <c r="B72" s="48"/>
      <c r="C72" s="48"/>
      <c r="D72" s="69" t="s">
        <v>77</v>
      </c>
      <c r="E72" s="69"/>
      <c r="F72" s="69"/>
      <c r="G72" s="113"/>
      <c r="H72" s="113"/>
      <c r="I72" s="113"/>
      <c r="J72" s="113"/>
      <c r="K72" s="113"/>
      <c r="L72" s="48"/>
      <c r="M72" s="183" t="s">
        <v>78</v>
      </c>
      <c r="N72" s="183"/>
      <c r="O72" s="183"/>
      <c r="P72" s="183"/>
      <c r="Q72" s="183"/>
      <c r="R72" s="183"/>
      <c r="S72" s="183"/>
      <c r="T72" s="183"/>
      <c r="U72" s="183"/>
      <c r="V72" s="183"/>
      <c r="W72" s="184"/>
    </row>
    <row r="73" spans="1:23" s="22" customFormat="1" ht="16.5" thickBot="1" thickTop="1">
      <c r="A73" s="73"/>
      <c r="B73" s="51" t="s">
        <v>79</v>
      </c>
      <c r="C73" s="70"/>
      <c r="D73" s="70"/>
      <c r="E73" s="70"/>
      <c r="F73" s="70"/>
      <c r="G73" s="20"/>
      <c r="H73" s="20"/>
      <c r="I73" s="20"/>
      <c r="J73" s="20"/>
      <c r="K73" s="70"/>
      <c r="L73" s="70"/>
      <c r="M73" s="168" t="s">
        <v>80</v>
      </c>
      <c r="N73" s="169"/>
      <c r="O73" s="169"/>
      <c r="P73" s="169"/>
      <c r="Q73" s="169"/>
      <c r="R73" s="169"/>
      <c r="S73" s="169"/>
      <c r="T73" s="169"/>
      <c r="U73" s="169"/>
      <c r="V73" s="169"/>
      <c r="W73" s="170"/>
    </row>
    <row r="74" spans="1:23" s="22" customFormat="1" ht="16.5" thickBot="1" thickTop="1">
      <c r="A74" s="73"/>
      <c r="B74" s="31" t="s">
        <v>81</v>
      </c>
      <c r="C74" s="70"/>
      <c r="D74" s="70"/>
      <c r="E74" s="70"/>
      <c r="F74" s="70"/>
      <c r="G74" s="20"/>
      <c r="H74" s="70"/>
      <c r="I74" s="70"/>
      <c r="J74" s="70"/>
      <c r="K74" s="70"/>
      <c r="L74" s="70"/>
      <c r="M74" s="190" t="s">
        <v>57</v>
      </c>
      <c r="N74" s="191"/>
      <c r="O74" s="192"/>
      <c r="P74" s="79">
        <v>8</v>
      </c>
      <c r="Q74" s="80" t="s">
        <v>26</v>
      </c>
      <c r="R74" s="84">
        <v>28</v>
      </c>
      <c r="S74" s="84">
        <v>0</v>
      </c>
      <c r="T74" s="84">
        <v>0</v>
      </c>
      <c r="U74" s="84">
        <v>28</v>
      </c>
      <c r="V74" s="84" t="s">
        <v>32</v>
      </c>
      <c r="W74" s="85">
        <v>70</v>
      </c>
    </row>
    <row r="75" spans="1:23" s="22" customFormat="1" ht="15.75" thickTop="1">
      <c r="A75" s="73"/>
      <c r="B75" s="48"/>
      <c r="C75" s="48"/>
      <c r="D75" s="48"/>
      <c r="E75" s="48"/>
      <c r="F75" s="70"/>
      <c r="G75" s="70"/>
      <c r="H75" s="70"/>
      <c r="I75" s="70"/>
      <c r="J75" s="70"/>
      <c r="K75" s="70"/>
      <c r="L75" s="70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62"/>
    </row>
    <row r="76" spans="1:23" s="22" customFormat="1" ht="15.75" thickBot="1">
      <c r="A76" s="49" t="s">
        <v>82</v>
      </c>
      <c r="B76" s="81"/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3"/>
    </row>
    <row r="77" spans="1:23" s="8" customFormat="1" ht="15.75">
      <c r="A77" s="29"/>
      <c r="B77" s="16"/>
      <c r="C77" s="16"/>
      <c r="D77" s="16"/>
      <c r="E77" s="16"/>
      <c r="F77" s="16"/>
      <c r="G77" s="16"/>
      <c r="H77" s="16"/>
      <c r="I77" s="24"/>
      <c r="J77" s="30"/>
      <c r="K77" s="24"/>
      <c r="L77" s="24"/>
      <c r="M77" s="24"/>
      <c r="N77" s="24"/>
      <c r="O77" s="24"/>
      <c r="P77" s="24"/>
      <c r="Q77" s="10"/>
      <c r="R77" s="10"/>
      <c r="S77" s="10"/>
      <c r="T77" s="10"/>
      <c r="U77" s="10"/>
      <c r="V77" s="10"/>
      <c r="W77" s="10"/>
    </row>
    <row r="78" spans="1:23" s="8" customFormat="1" ht="15.75">
      <c r="A78" s="29"/>
      <c r="B78" s="16"/>
      <c r="C78" s="16"/>
      <c r="D78" s="16"/>
      <c r="E78" s="16"/>
      <c r="F78" s="16"/>
      <c r="G78" s="16"/>
      <c r="H78" s="16"/>
      <c r="I78" s="24"/>
      <c r="J78" s="30"/>
      <c r="K78" s="24"/>
      <c r="L78" s="24"/>
      <c r="M78" s="24"/>
      <c r="N78" s="24"/>
      <c r="O78" s="24"/>
      <c r="P78" s="24"/>
      <c r="Q78" s="10"/>
      <c r="R78" s="10"/>
      <c r="S78" s="10"/>
      <c r="T78" s="10"/>
      <c r="U78" s="10"/>
      <c r="V78" s="10"/>
      <c r="W78" s="10"/>
    </row>
    <row r="79" s="8" customFormat="1" ht="15"/>
    <row r="80" spans="1:23" s="7" customFormat="1" ht="18">
      <c r="A80" s="151" t="s">
        <v>18</v>
      </c>
      <c r="B80" s="151"/>
      <c r="C80" s="151"/>
      <c r="D80" s="151"/>
      <c r="E80" s="151"/>
      <c r="F80" s="151"/>
      <c r="G80" s="151"/>
      <c r="H80" s="151"/>
      <c r="I80" s="151"/>
      <c r="J80" s="151"/>
      <c r="K80" s="151"/>
      <c r="L80" s="151"/>
      <c r="M80" s="151"/>
      <c r="N80" s="151"/>
      <c r="O80" s="151"/>
      <c r="P80" s="151"/>
      <c r="Q80" s="151"/>
      <c r="R80" s="151"/>
      <c r="S80" s="151"/>
      <c r="T80" s="151"/>
      <c r="U80" s="151"/>
      <c r="V80" s="151"/>
      <c r="W80" s="151"/>
    </row>
    <row r="81" spans="1:23" s="7" customFormat="1" ht="18">
      <c r="A81" s="151" t="s">
        <v>19</v>
      </c>
      <c r="B81" s="151"/>
      <c r="C81" s="151"/>
      <c r="D81" s="151"/>
      <c r="E81" s="151"/>
      <c r="F81" s="151"/>
      <c r="G81" s="151"/>
      <c r="H81" s="151"/>
      <c r="I81" s="151"/>
      <c r="J81" s="151"/>
      <c r="K81" s="151"/>
      <c r="L81" s="151"/>
      <c r="M81" s="151"/>
      <c r="N81" s="151"/>
      <c r="O81" s="151"/>
      <c r="P81" s="151"/>
      <c r="Q81" s="151"/>
      <c r="R81" s="151"/>
      <c r="S81" s="151"/>
      <c r="T81" s="151"/>
      <c r="U81" s="151"/>
      <c r="V81" s="151"/>
      <c r="W81" s="151"/>
    </row>
    <row r="82" spans="1:23" s="23" customFormat="1" ht="18.75" thickBot="1">
      <c r="A82" s="163" t="s">
        <v>83</v>
      </c>
      <c r="B82" s="163"/>
      <c r="C82" s="163"/>
      <c r="D82" s="163"/>
      <c r="E82" s="163"/>
      <c r="F82" s="163"/>
      <c r="G82" s="163"/>
      <c r="H82" s="163"/>
      <c r="I82" s="163"/>
      <c r="J82" s="163"/>
      <c r="K82" s="163"/>
      <c r="L82" s="163"/>
      <c r="M82" s="163"/>
      <c r="N82" s="163"/>
      <c r="O82" s="163"/>
      <c r="P82" s="163"/>
      <c r="Q82" s="163"/>
      <c r="R82" s="163"/>
      <c r="S82" s="163"/>
      <c r="T82" s="163"/>
      <c r="U82" s="163"/>
      <c r="V82" s="163"/>
      <c r="W82" s="163"/>
    </row>
    <row r="83" spans="1:23" s="23" customFormat="1" ht="24" customHeight="1" thickBot="1" thickTop="1">
      <c r="A83" s="9"/>
      <c r="B83" s="119" t="s">
        <v>84</v>
      </c>
      <c r="C83" s="120"/>
      <c r="D83" s="120"/>
      <c r="E83" s="120"/>
      <c r="F83" s="120"/>
      <c r="G83" s="120"/>
      <c r="H83" s="120"/>
      <c r="I83" s="120"/>
      <c r="J83" s="120"/>
      <c r="K83" s="120"/>
      <c r="L83" s="121"/>
      <c r="M83" s="120" t="s">
        <v>85</v>
      </c>
      <c r="N83" s="120"/>
      <c r="O83" s="120"/>
      <c r="P83" s="120"/>
      <c r="Q83" s="120"/>
      <c r="R83" s="120"/>
      <c r="S83" s="120"/>
      <c r="T83" s="120"/>
      <c r="U83" s="120"/>
      <c r="V83" s="120"/>
      <c r="W83" s="121"/>
    </row>
    <row r="84" spans="1:23" s="23" customFormat="1" ht="15.75" thickTop="1">
      <c r="A84" s="126" t="s">
        <v>23</v>
      </c>
      <c r="B84" s="129" t="s">
        <v>86</v>
      </c>
      <c r="C84" s="130"/>
      <c r="D84" s="130"/>
      <c r="E84" s="130"/>
      <c r="F84" s="130"/>
      <c r="G84" s="130"/>
      <c r="H84" s="130"/>
      <c r="I84" s="130"/>
      <c r="J84" s="130"/>
      <c r="K84" s="130"/>
      <c r="L84" s="131"/>
      <c r="M84" s="141" t="s">
        <v>87</v>
      </c>
      <c r="N84" s="141"/>
      <c r="O84" s="141"/>
      <c r="P84" s="141"/>
      <c r="Q84" s="141"/>
      <c r="R84" s="141"/>
      <c r="S84" s="141"/>
      <c r="T84" s="141"/>
      <c r="U84" s="141"/>
      <c r="V84" s="141"/>
      <c r="W84" s="142"/>
    </row>
    <row r="85" spans="1:23" s="23" customFormat="1" ht="12.75" customHeight="1">
      <c r="A85" s="126"/>
      <c r="B85" s="132"/>
      <c r="C85" s="133"/>
      <c r="D85" s="133"/>
      <c r="E85" s="133"/>
      <c r="F85" s="133"/>
      <c r="G85" s="133"/>
      <c r="H85" s="133"/>
      <c r="I85" s="133"/>
      <c r="J85" s="133"/>
      <c r="K85" s="133"/>
      <c r="L85" s="134"/>
      <c r="M85" s="133"/>
      <c r="N85" s="133"/>
      <c r="O85" s="133"/>
      <c r="P85" s="133"/>
      <c r="Q85" s="133"/>
      <c r="R85" s="133"/>
      <c r="S85" s="133"/>
      <c r="T85" s="133"/>
      <c r="U85" s="133"/>
      <c r="V85" s="133"/>
      <c r="W85" s="134"/>
    </row>
    <row r="86" spans="1:23" s="23" customFormat="1" ht="18.75" thickBot="1">
      <c r="A86" s="127"/>
      <c r="B86" s="122" t="str">
        <f>CONCATENATE($G$17,$H$17,".",$I$17,".","0",RIGHT($B$83,1),".",RIGHT(K86,1),$A84)</f>
        <v>M461.14.03.S1</v>
      </c>
      <c r="C86" s="123"/>
      <c r="D86" s="124"/>
      <c r="E86" s="11">
        <v>8</v>
      </c>
      <c r="F86" s="12" t="s">
        <v>26</v>
      </c>
      <c r="G86" s="12">
        <v>28</v>
      </c>
      <c r="H86" s="12">
        <v>14</v>
      </c>
      <c r="I86" s="12">
        <v>14</v>
      </c>
      <c r="J86" s="12">
        <v>0</v>
      </c>
      <c r="K86" s="111" t="s">
        <v>32</v>
      </c>
      <c r="L86" s="13">
        <v>70</v>
      </c>
      <c r="M86" s="122" t="str">
        <f>CONCATENATE($G$17,$H$17,".",$I$17,".","0",RIGHT($M$83,1),".",RIGHT(V86,1),$A84)</f>
        <v>M461.14.04.S1</v>
      </c>
      <c r="N86" s="123"/>
      <c r="O86" s="124"/>
      <c r="P86" s="11">
        <v>15</v>
      </c>
      <c r="Q86" s="12" t="s">
        <v>36</v>
      </c>
      <c r="R86" s="12">
        <v>0</v>
      </c>
      <c r="S86" s="12">
        <v>0</v>
      </c>
      <c r="T86" s="12">
        <v>0</v>
      </c>
      <c r="U86" s="12">
        <v>98</v>
      </c>
      <c r="V86" s="111" t="s">
        <v>32</v>
      </c>
      <c r="W86" s="13">
        <v>140</v>
      </c>
    </row>
    <row r="87" spans="1:23" s="23" customFormat="1" ht="15.75" thickTop="1">
      <c r="A87" s="125" t="s">
        <v>29</v>
      </c>
      <c r="B87" s="146" t="s">
        <v>88</v>
      </c>
      <c r="C87" s="141"/>
      <c r="D87" s="141"/>
      <c r="E87" s="141"/>
      <c r="F87" s="141"/>
      <c r="G87" s="141"/>
      <c r="H87" s="141"/>
      <c r="I87" s="141"/>
      <c r="J87" s="141"/>
      <c r="K87" s="141"/>
      <c r="L87" s="142"/>
      <c r="M87" s="141" t="s">
        <v>89</v>
      </c>
      <c r="N87" s="141"/>
      <c r="O87" s="141"/>
      <c r="P87" s="141"/>
      <c r="Q87" s="141"/>
      <c r="R87" s="141"/>
      <c r="S87" s="141"/>
      <c r="T87" s="141"/>
      <c r="U87" s="141"/>
      <c r="V87" s="141"/>
      <c r="W87" s="142"/>
    </row>
    <row r="88" spans="1:23" s="23" customFormat="1" ht="15">
      <c r="A88" s="126"/>
      <c r="B88" s="132"/>
      <c r="C88" s="133"/>
      <c r="D88" s="133"/>
      <c r="E88" s="133"/>
      <c r="F88" s="133"/>
      <c r="G88" s="133"/>
      <c r="H88" s="133"/>
      <c r="I88" s="133"/>
      <c r="J88" s="133"/>
      <c r="K88" s="133"/>
      <c r="L88" s="134"/>
      <c r="M88" s="133"/>
      <c r="N88" s="133"/>
      <c r="O88" s="133"/>
      <c r="P88" s="133"/>
      <c r="Q88" s="133"/>
      <c r="R88" s="133"/>
      <c r="S88" s="133"/>
      <c r="T88" s="133"/>
      <c r="U88" s="133"/>
      <c r="V88" s="133"/>
      <c r="W88" s="134"/>
    </row>
    <row r="89" spans="1:23" s="23" customFormat="1" ht="18.75" thickBot="1">
      <c r="A89" s="127"/>
      <c r="B89" s="122" t="str">
        <f>CONCATENATE($G$17,$H$17,".",$I$17,".","0",RIGHT($B$83,1),".",RIGHT(K89,1),$A87)</f>
        <v>M461.14.03.S2</v>
      </c>
      <c r="C89" s="123"/>
      <c r="D89" s="124"/>
      <c r="E89" s="11">
        <v>7</v>
      </c>
      <c r="F89" s="12" t="s">
        <v>26</v>
      </c>
      <c r="G89" s="12">
        <v>28</v>
      </c>
      <c r="H89" s="12">
        <v>0</v>
      </c>
      <c r="I89" s="12">
        <v>14</v>
      </c>
      <c r="J89" s="12">
        <v>0</v>
      </c>
      <c r="K89" s="111" t="s">
        <v>32</v>
      </c>
      <c r="L89" s="13">
        <v>56</v>
      </c>
      <c r="M89" s="128"/>
      <c r="N89" s="116"/>
      <c r="O89" s="116"/>
      <c r="P89" s="11">
        <v>15</v>
      </c>
      <c r="Q89" s="12" t="s">
        <v>26</v>
      </c>
      <c r="R89" s="12">
        <v>0</v>
      </c>
      <c r="S89" s="12">
        <v>0</v>
      </c>
      <c r="T89" s="12">
        <v>0</v>
      </c>
      <c r="U89" s="12">
        <v>98</v>
      </c>
      <c r="V89" s="111"/>
      <c r="W89" s="13">
        <v>140</v>
      </c>
    </row>
    <row r="90" spans="1:23" s="23" customFormat="1" ht="15.75" thickTop="1">
      <c r="A90" s="125" t="s">
        <v>33</v>
      </c>
      <c r="B90" s="135" t="s">
        <v>90</v>
      </c>
      <c r="C90" s="136"/>
      <c r="D90" s="136"/>
      <c r="E90" s="136"/>
      <c r="F90" s="136"/>
      <c r="G90" s="136"/>
      <c r="H90" s="136"/>
      <c r="I90" s="136"/>
      <c r="J90" s="136"/>
      <c r="K90" s="136"/>
      <c r="L90" s="137"/>
      <c r="M90" s="141"/>
      <c r="N90" s="141"/>
      <c r="O90" s="141"/>
      <c r="P90" s="141"/>
      <c r="Q90" s="141"/>
      <c r="R90" s="141"/>
      <c r="S90" s="141"/>
      <c r="T90" s="141"/>
      <c r="U90" s="141"/>
      <c r="V90" s="141"/>
      <c r="W90" s="142"/>
    </row>
    <row r="91" spans="1:23" s="23" customFormat="1" ht="15">
      <c r="A91" s="126"/>
      <c r="B91" s="138"/>
      <c r="C91" s="139"/>
      <c r="D91" s="139"/>
      <c r="E91" s="139"/>
      <c r="F91" s="139"/>
      <c r="G91" s="139"/>
      <c r="H91" s="139"/>
      <c r="I91" s="139"/>
      <c r="J91" s="139"/>
      <c r="K91" s="139"/>
      <c r="L91" s="162"/>
      <c r="M91" s="133"/>
      <c r="N91" s="133"/>
      <c r="O91" s="133"/>
      <c r="P91" s="133"/>
      <c r="Q91" s="133"/>
      <c r="R91" s="133"/>
      <c r="S91" s="133"/>
      <c r="T91" s="133"/>
      <c r="U91" s="133"/>
      <c r="V91" s="133"/>
      <c r="W91" s="134"/>
    </row>
    <row r="92" spans="1:23" s="23" customFormat="1" ht="26.25" customHeight="1" thickBot="1">
      <c r="A92" s="127"/>
      <c r="B92" s="122" t="str">
        <f>CONCATENATE($G$17,$H$17,".",$I$17,".","0",RIGHT($B$83,1),".",RIGHT(K92,2),$A$90,"-ij")</f>
        <v>M461.14.03.CA3-ij</v>
      </c>
      <c r="C92" s="123"/>
      <c r="D92" s="124"/>
      <c r="E92" s="11">
        <v>8</v>
      </c>
      <c r="F92" s="12" t="s">
        <v>36</v>
      </c>
      <c r="G92" s="12">
        <v>28</v>
      </c>
      <c r="H92" s="12">
        <v>14</v>
      </c>
      <c r="I92" s="12">
        <v>14</v>
      </c>
      <c r="J92" s="12">
        <v>0</v>
      </c>
      <c r="K92" s="91" t="s">
        <v>27</v>
      </c>
      <c r="L92" s="13">
        <v>70</v>
      </c>
      <c r="M92" s="128"/>
      <c r="N92" s="116"/>
      <c r="O92" s="117"/>
      <c r="P92" s="11"/>
      <c r="Q92" s="12"/>
      <c r="R92" s="12"/>
      <c r="S92" s="12"/>
      <c r="T92" s="12"/>
      <c r="U92" s="12"/>
      <c r="V92" s="111"/>
      <c r="W92" s="13"/>
    </row>
    <row r="93" spans="1:23" s="23" customFormat="1" ht="15.75" thickTop="1">
      <c r="A93" s="125" t="s">
        <v>37</v>
      </c>
      <c r="B93" s="146" t="s">
        <v>91</v>
      </c>
      <c r="C93" s="141"/>
      <c r="D93" s="141"/>
      <c r="E93" s="141"/>
      <c r="F93" s="141"/>
      <c r="G93" s="141"/>
      <c r="H93" s="141"/>
      <c r="I93" s="141"/>
      <c r="J93" s="141"/>
      <c r="K93" s="141"/>
      <c r="L93" s="142"/>
      <c r="M93" s="141"/>
      <c r="N93" s="141"/>
      <c r="O93" s="141"/>
      <c r="P93" s="141"/>
      <c r="Q93" s="141"/>
      <c r="R93" s="141"/>
      <c r="S93" s="141"/>
      <c r="T93" s="141"/>
      <c r="U93" s="141"/>
      <c r="V93" s="141"/>
      <c r="W93" s="142"/>
    </row>
    <row r="94" spans="1:23" s="23" customFormat="1" ht="15">
      <c r="A94" s="126"/>
      <c r="B94" s="132"/>
      <c r="C94" s="133"/>
      <c r="D94" s="133"/>
      <c r="E94" s="133"/>
      <c r="F94" s="133"/>
      <c r="G94" s="133"/>
      <c r="H94" s="133"/>
      <c r="I94" s="133"/>
      <c r="J94" s="133"/>
      <c r="K94" s="133"/>
      <c r="L94" s="134"/>
      <c r="M94" s="133"/>
      <c r="N94" s="133"/>
      <c r="O94" s="133"/>
      <c r="P94" s="133"/>
      <c r="Q94" s="133"/>
      <c r="R94" s="133"/>
      <c r="S94" s="133"/>
      <c r="T94" s="133"/>
      <c r="U94" s="133"/>
      <c r="V94" s="133"/>
      <c r="W94" s="134"/>
    </row>
    <row r="95" spans="1:23" s="23" customFormat="1" ht="18.75" customHeight="1" thickBot="1">
      <c r="A95" s="127"/>
      <c r="B95" s="122" t="str">
        <f>CONCATENATE($G$17,$H$17,".",$I$17,".","0",RIGHT($B$83,1),".",RIGHT(K95,2),$A$93,"-ij")</f>
        <v>M461.14.03.DS4-ij</v>
      </c>
      <c r="C95" s="123"/>
      <c r="D95" s="124"/>
      <c r="E95" s="11">
        <v>7</v>
      </c>
      <c r="F95" s="12" t="s">
        <v>36</v>
      </c>
      <c r="G95" s="12">
        <v>28</v>
      </c>
      <c r="H95" s="12">
        <v>0</v>
      </c>
      <c r="I95" s="12">
        <v>14</v>
      </c>
      <c r="J95" s="12">
        <v>0</v>
      </c>
      <c r="K95" s="111" t="s">
        <v>32</v>
      </c>
      <c r="L95" s="13">
        <v>56</v>
      </c>
      <c r="M95" s="128"/>
      <c r="N95" s="116"/>
      <c r="O95" s="117"/>
      <c r="P95" s="11"/>
      <c r="Q95" s="12"/>
      <c r="R95" s="12"/>
      <c r="S95" s="12"/>
      <c r="T95" s="12"/>
      <c r="U95" s="12"/>
      <c r="V95" s="111"/>
      <c r="W95" s="13"/>
    </row>
    <row r="96" spans="1:23" s="23" customFormat="1" ht="15.75" thickTop="1">
      <c r="A96" s="125" t="s">
        <v>40</v>
      </c>
      <c r="B96" s="135"/>
      <c r="C96" s="136"/>
      <c r="D96" s="136"/>
      <c r="E96" s="136"/>
      <c r="F96" s="136"/>
      <c r="G96" s="136"/>
      <c r="H96" s="136"/>
      <c r="I96" s="136"/>
      <c r="J96" s="136"/>
      <c r="K96" s="136"/>
      <c r="L96" s="137"/>
      <c r="M96" s="141"/>
      <c r="N96" s="141"/>
      <c r="O96" s="141"/>
      <c r="P96" s="141"/>
      <c r="Q96" s="141"/>
      <c r="R96" s="141"/>
      <c r="S96" s="141"/>
      <c r="T96" s="141"/>
      <c r="U96" s="141"/>
      <c r="V96" s="141"/>
      <c r="W96" s="142"/>
    </row>
    <row r="97" spans="1:23" s="23" customFormat="1" ht="15">
      <c r="A97" s="126"/>
      <c r="B97" s="138"/>
      <c r="C97" s="139"/>
      <c r="D97" s="139"/>
      <c r="E97" s="139"/>
      <c r="F97" s="139"/>
      <c r="G97" s="139"/>
      <c r="H97" s="139"/>
      <c r="I97" s="139"/>
      <c r="J97" s="139"/>
      <c r="K97" s="139"/>
      <c r="L97" s="162"/>
      <c r="M97" s="133"/>
      <c r="N97" s="133"/>
      <c r="O97" s="133"/>
      <c r="P97" s="133"/>
      <c r="Q97" s="133"/>
      <c r="R97" s="133"/>
      <c r="S97" s="133"/>
      <c r="T97" s="133"/>
      <c r="U97" s="133"/>
      <c r="V97" s="133"/>
      <c r="W97" s="134"/>
    </row>
    <row r="98" spans="1:23" s="23" customFormat="1" ht="15.75" thickBot="1">
      <c r="A98" s="127"/>
      <c r="B98" s="128"/>
      <c r="C98" s="116"/>
      <c r="D98" s="117"/>
      <c r="E98" s="11"/>
      <c r="F98" s="12"/>
      <c r="G98" s="12"/>
      <c r="H98" s="12"/>
      <c r="I98" s="12"/>
      <c r="J98" s="12"/>
      <c r="K98" s="111"/>
      <c r="L98" s="13"/>
      <c r="M98" s="128"/>
      <c r="N98" s="116"/>
      <c r="O98" s="117"/>
      <c r="P98" s="11"/>
      <c r="Q98" s="12"/>
      <c r="R98" s="12"/>
      <c r="S98" s="12"/>
      <c r="T98" s="12"/>
      <c r="U98" s="12"/>
      <c r="V98" s="111"/>
      <c r="W98" s="13"/>
    </row>
    <row r="99" spans="1:23" s="23" customFormat="1" ht="16.5" customHeight="1" thickTop="1">
      <c r="A99" s="147" t="s">
        <v>45</v>
      </c>
      <c r="B99" s="149" t="s">
        <v>46</v>
      </c>
      <c r="C99" s="150"/>
      <c r="D99" s="37"/>
      <c r="E99" s="156">
        <f>SUM(G86:J86,G89:J89,G92:J92,G95:J95,G98:J98)</f>
        <v>196</v>
      </c>
      <c r="F99" s="155"/>
      <c r="G99" s="157" t="s">
        <v>47</v>
      </c>
      <c r="H99" s="158"/>
      <c r="I99" s="158"/>
      <c r="J99" s="159"/>
      <c r="K99" s="154">
        <f>SUM(L86,L89,L92,L95,L98)</f>
        <v>252</v>
      </c>
      <c r="L99" s="155"/>
      <c r="M99" s="149" t="s">
        <v>46</v>
      </c>
      <c r="N99" s="150"/>
      <c r="O99" s="37"/>
      <c r="P99" s="156">
        <f>SUM(R86:U86,R89:U89,R92:U92,R95:U95,R98:U98)</f>
        <v>196</v>
      </c>
      <c r="Q99" s="155"/>
      <c r="R99" s="157" t="s">
        <v>47</v>
      </c>
      <c r="S99" s="158"/>
      <c r="T99" s="158"/>
      <c r="U99" s="159"/>
      <c r="V99" s="154">
        <f>SUM(W86,W89,W92,W95,W98)</f>
        <v>280</v>
      </c>
      <c r="W99" s="155"/>
    </row>
    <row r="100" spans="1:23" s="23" customFormat="1" ht="16.5" thickBot="1">
      <c r="A100" s="148"/>
      <c r="B100" s="144" t="s">
        <v>48</v>
      </c>
      <c r="C100" s="153"/>
      <c r="D100" s="40"/>
      <c r="E100" s="160">
        <f>SUM(E86,E89,E92,E95,E98)</f>
        <v>30</v>
      </c>
      <c r="F100" s="161"/>
      <c r="G100" s="144" t="s">
        <v>49</v>
      </c>
      <c r="H100" s="153"/>
      <c r="I100" s="153"/>
      <c r="J100" s="145"/>
      <c r="K100" s="144"/>
      <c r="L100" s="145"/>
      <c r="M100" s="144" t="s">
        <v>48</v>
      </c>
      <c r="N100" s="153"/>
      <c r="O100" s="40"/>
      <c r="P100" s="160">
        <f>SUM(P86,P89,P92,P95,P98)</f>
        <v>30</v>
      </c>
      <c r="Q100" s="161"/>
      <c r="R100" s="144" t="s">
        <v>92</v>
      </c>
      <c r="S100" s="153"/>
      <c r="T100" s="153"/>
      <c r="U100" s="145"/>
      <c r="V100" s="144" t="s">
        <v>93</v>
      </c>
      <c r="W100" s="145"/>
    </row>
    <row r="101" spans="1:23" s="23" customFormat="1" ht="16.5" customHeight="1" thickTop="1">
      <c r="A101" s="147" t="s">
        <v>50</v>
      </c>
      <c r="B101" s="149" t="s">
        <v>46</v>
      </c>
      <c r="C101" s="150"/>
      <c r="D101" s="38"/>
      <c r="E101" s="156">
        <f>SUM(G102:J102)</f>
        <v>14</v>
      </c>
      <c r="F101" s="155"/>
      <c r="G101" s="44"/>
      <c r="H101" s="35"/>
      <c r="I101" s="35"/>
      <c r="J101" s="35"/>
      <c r="K101" s="35"/>
      <c r="L101" s="36"/>
      <c r="M101" s="149" t="s">
        <v>46</v>
      </c>
      <c r="N101" s="150"/>
      <c r="O101" s="38"/>
      <c r="P101" s="165">
        <f>SUM(R102:U102)</f>
        <v>14</v>
      </c>
      <c r="Q101" s="166"/>
      <c r="R101" s="44"/>
      <c r="S101" s="35"/>
      <c r="T101" s="35"/>
      <c r="U101" s="35"/>
      <c r="V101" s="35"/>
      <c r="W101" s="36"/>
    </row>
    <row r="102" spans="1:23" s="23" customFormat="1" ht="15.75" thickBot="1">
      <c r="A102" s="148"/>
      <c r="B102" s="144" t="s">
        <v>51</v>
      </c>
      <c r="C102" s="153"/>
      <c r="D102" s="39"/>
      <c r="E102" s="39"/>
      <c r="F102" s="43"/>
      <c r="G102" s="45">
        <f>(G86+G89+G92+G95)/14</f>
        <v>8</v>
      </c>
      <c r="H102" s="46">
        <f>(H86+H89+H92+H95)/14</f>
        <v>2</v>
      </c>
      <c r="I102" s="46">
        <f>(I86+I89+I92+I95)/14</f>
        <v>4</v>
      </c>
      <c r="J102" s="46">
        <f>(J86+J89+J92+J95)/14</f>
        <v>0</v>
      </c>
      <c r="K102" s="41" t="s">
        <v>52</v>
      </c>
      <c r="L102" s="42"/>
      <c r="M102" s="144" t="s">
        <v>51</v>
      </c>
      <c r="N102" s="153"/>
      <c r="O102" s="39"/>
      <c r="P102" s="39"/>
      <c r="Q102" s="43"/>
      <c r="R102" s="45">
        <f>(R86+R89+R92+R95)/14</f>
        <v>0</v>
      </c>
      <c r="S102" s="46">
        <f>(S86+S89+S92+S95)/14</f>
        <v>0</v>
      </c>
      <c r="T102" s="46">
        <f>(T86+T89+T92+T95)/14</f>
        <v>0</v>
      </c>
      <c r="U102" s="46">
        <f>(U86+U89+U92+U95)/14</f>
        <v>14</v>
      </c>
      <c r="V102" s="41" t="s">
        <v>52</v>
      </c>
      <c r="W102" s="42"/>
    </row>
    <row r="103" spans="1:23" s="23" customFormat="1" ht="15.75" thickTop="1">
      <c r="A103" s="86"/>
      <c r="B103" s="87"/>
      <c r="C103" s="87"/>
      <c r="D103" s="88"/>
      <c r="E103" s="88"/>
      <c r="F103" s="89"/>
      <c r="G103" s="90"/>
      <c r="H103" s="90"/>
      <c r="I103" s="90"/>
      <c r="J103" s="90"/>
      <c r="K103" s="88"/>
      <c r="L103" s="88"/>
      <c r="M103" s="87"/>
      <c r="N103" s="87"/>
      <c r="O103" s="88"/>
      <c r="P103" s="88"/>
      <c r="Q103" s="89"/>
      <c r="R103" s="90"/>
      <c r="S103" s="90"/>
      <c r="T103" s="90"/>
      <c r="U103" s="90"/>
      <c r="V103" s="88"/>
      <c r="W103" s="88"/>
    </row>
    <row r="104" s="23" customFormat="1" ht="15"/>
    <row r="105" spans="1:23" s="23" customFormat="1" ht="18">
      <c r="A105" s="152" t="s">
        <v>94</v>
      </c>
      <c r="B105" s="152"/>
      <c r="C105" s="152"/>
      <c r="D105" s="152"/>
      <c r="E105" s="152"/>
      <c r="F105" s="152"/>
      <c r="G105" s="152"/>
      <c r="H105" s="152"/>
      <c r="I105" s="152"/>
      <c r="J105" s="152"/>
      <c r="K105" s="152"/>
      <c r="L105" s="152"/>
      <c r="M105" s="152"/>
      <c r="N105" s="152"/>
      <c r="O105" s="152"/>
      <c r="P105" s="152"/>
      <c r="Q105" s="152"/>
      <c r="R105" s="152"/>
      <c r="S105" s="152"/>
      <c r="T105" s="152"/>
      <c r="U105" s="152"/>
      <c r="V105" s="152"/>
      <c r="W105" s="152"/>
    </row>
    <row r="106" spans="1:23" s="23" customFormat="1" ht="18.75" thickBot="1">
      <c r="A106" s="118" t="s">
        <v>95</v>
      </c>
      <c r="B106" s="118"/>
      <c r="C106" s="118"/>
      <c r="D106" s="118"/>
      <c r="E106" s="118"/>
      <c r="F106" s="118"/>
      <c r="G106" s="118"/>
      <c r="H106" s="118"/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  <c r="S106" s="118"/>
      <c r="T106" s="118"/>
      <c r="U106" s="118"/>
      <c r="V106" s="118"/>
      <c r="W106" s="118"/>
    </row>
    <row r="107" spans="1:23" s="23" customFormat="1" ht="17.25" thickBot="1" thickTop="1">
      <c r="A107" s="9"/>
      <c r="B107" s="119" t="s">
        <v>21</v>
      </c>
      <c r="C107" s="120"/>
      <c r="D107" s="120"/>
      <c r="E107" s="120"/>
      <c r="F107" s="120"/>
      <c r="G107" s="120"/>
      <c r="H107" s="120"/>
      <c r="I107" s="120"/>
      <c r="J107" s="120"/>
      <c r="K107" s="120"/>
      <c r="L107" s="121"/>
      <c r="M107" s="120" t="s">
        <v>22</v>
      </c>
      <c r="N107" s="120"/>
      <c r="O107" s="120"/>
      <c r="P107" s="120"/>
      <c r="Q107" s="120"/>
      <c r="R107" s="120"/>
      <c r="S107" s="120"/>
      <c r="T107" s="120"/>
      <c r="U107" s="120"/>
      <c r="V107" s="120"/>
      <c r="W107" s="121"/>
    </row>
    <row r="108" spans="1:23" s="23" customFormat="1" ht="15.75" thickTop="1">
      <c r="A108" s="126" t="s">
        <v>96</v>
      </c>
      <c r="B108" s="129"/>
      <c r="C108" s="130"/>
      <c r="D108" s="130"/>
      <c r="E108" s="130"/>
      <c r="F108" s="130"/>
      <c r="G108" s="130"/>
      <c r="H108" s="130"/>
      <c r="I108" s="130"/>
      <c r="J108" s="130"/>
      <c r="K108" s="130"/>
      <c r="L108" s="131"/>
      <c r="M108" s="141" t="s">
        <v>97</v>
      </c>
      <c r="N108" s="141"/>
      <c r="O108" s="141"/>
      <c r="P108" s="141"/>
      <c r="Q108" s="141"/>
      <c r="R108" s="141"/>
      <c r="S108" s="141"/>
      <c r="T108" s="141"/>
      <c r="U108" s="141"/>
      <c r="V108" s="141"/>
      <c r="W108" s="142"/>
    </row>
    <row r="109" spans="1:23" s="23" customFormat="1" ht="15">
      <c r="A109" s="126"/>
      <c r="B109" s="132"/>
      <c r="C109" s="133"/>
      <c r="D109" s="133"/>
      <c r="E109" s="133"/>
      <c r="F109" s="133"/>
      <c r="G109" s="133"/>
      <c r="H109" s="133"/>
      <c r="I109" s="133"/>
      <c r="J109" s="133"/>
      <c r="K109" s="133"/>
      <c r="L109" s="134"/>
      <c r="M109" s="133"/>
      <c r="N109" s="133"/>
      <c r="O109" s="133"/>
      <c r="P109" s="133"/>
      <c r="Q109" s="133"/>
      <c r="R109" s="133"/>
      <c r="S109" s="133"/>
      <c r="T109" s="133"/>
      <c r="U109" s="133"/>
      <c r="V109" s="133"/>
      <c r="W109" s="134"/>
    </row>
    <row r="110" spans="1:23" s="23" customFormat="1" ht="18.75" customHeight="1" thickBot="1">
      <c r="A110" s="127"/>
      <c r="B110" s="128"/>
      <c r="C110" s="116"/>
      <c r="D110" s="117"/>
      <c r="E110" s="11"/>
      <c r="F110" s="12"/>
      <c r="G110" s="12"/>
      <c r="H110" s="12"/>
      <c r="I110" s="12"/>
      <c r="J110" s="12"/>
      <c r="K110" s="111"/>
      <c r="L110" s="13"/>
      <c r="M110" s="122" t="str">
        <f>CONCATENATE($G$17,$H$17,".",$I$17,".","0",RIGHT($M$23,1),".",RIGHT(V110,1),$A$33,"-",A108)</f>
        <v>M461.14.02.A4-01</v>
      </c>
      <c r="N110" s="123"/>
      <c r="O110" s="124"/>
      <c r="P110" s="11">
        <v>7</v>
      </c>
      <c r="Q110" s="12" t="s">
        <v>36</v>
      </c>
      <c r="R110" s="12">
        <v>28</v>
      </c>
      <c r="S110" s="12">
        <v>0</v>
      </c>
      <c r="T110" s="12">
        <v>14</v>
      </c>
      <c r="U110" s="12">
        <v>0</v>
      </c>
      <c r="V110" s="111" t="s">
        <v>28</v>
      </c>
      <c r="W110" s="13">
        <v>56</v>
      </c>
    </row>
    <row r="111" spans="1:23" s="23" customFormat="1" ht="15.75" thickTop="1">
      <c r="A111" s="125" t="s">
        <v>98</v>
      </c>
      <c r="B111" s="146"/>
      <c r="C111" s="141"/>
      <c r="D111" s="141"/>
      <c r="E111" s="141"/>
      <c r="F111" s="141"/>
      <c r="G111" s="141"/>
      <c r="H111" s="141"/>
      <c r="I111" s="141"/>
      <c r="J111" s="141"/>
      <c r="K111" s="141"/>
      <c r="L111" s="142"/>
      <c r="M111" s="141" t="s">
        <v>99</v>
      </c>
      <c r="N111" s="141"/>
      <c r="O111" s="141"/>
      <c r="P111" s="141"/>
      <c r="Q111" s="141"/>
      <c r="R111" s="141"/>
      <c r="S111" s="141"/>
      <c r="T111" s="141"/>
      <c r="U111" s="141"/>
      <c r="V111" s="141"/>
      <c r="W111" s="142"/>
    </row>
    <row r="112" spans="1:23" s="23" customFormat="1" ht="15">
      <c r="A112" s="126"/>
      <c r="B112" s="132"/>
      <c r="C112" s="133"/>
      <c r="D112" s="133"/>
      <c r="E112" s="133"/>
      <c r="F112" s="133"/>
      <c r="G112" s="133"/>
      <c r="H112" s="133"/>
      <c r="I112" s="133"/>
      <c r="J112" s="133"/>
      <c r="K112" s="133"/>
      <c r="L112" s="134"/>
      <c r="M112" s="133"/>
      <c r="N112" s="133"/>
      <c r="O112" s="133"/>
      <c r="P112" s="133"/>
      <c r="Q112" s="133"/>
      <c r="R112" s="133"/>
      <c r="S112" s="133"/>
      <c r="T112" s="133"/>
      <c r="U112" s="133"/>
      <c r="V112" s="133"/>
      <c r="W112" s="134"/>
    </row>
    <row r="113" spans="1:23" s="23" customFormat="1" ht="18.75" thickBot="1">
      <c r="A113" s="127"/>
      <c r="B113" s="128"/>
      <c r="C113" s="116"/>
      <c r="D113" s="117"/>
      <c r="E113" s="11"/>
      <c r="F113" s="12"/>
      <c r="G113" s="12"/>
      <c r="H113" s="12"/>
      <c r="I113" s="12"/>
      <c r="J113" s="12"/>
      <c r="K113" s="111"/>
      <c r="L113" s="13"/>
      <c r="M113" s="122" t="str">
        <f>CONCATENATE($G$17,$H$17,".",$I$17,".","0",RIGHT($M$23,1),".",RIGHT(V113,1),$A$33,"-",A111)</f>
        <v>M461.14.02.A4-02</v>
      </c>
      <c r="N113" s="123"/>
      <c r="O113" s="124"/>
      <c r="P113" s="11">
        <v>7</v>
      </c>
      <c r="Q113" s="12" t="s">
        <v>36</v>
      </c>
      <c r="R113" s="12">
        <v>28</v>
      </c>
      <c r="S113" s="12">
        <v>0</v>
      </c>
      <c r="T113" s="12">
        <v>14</v>
      </c>
      <c r="U113" s="12">
        <v>0</v>
      </c>
      <c r="V113" s="111" t="s">
        <v>28</v>
      </c>
      <c r="W113" s="13">
        <v>56</v>
      </c>
    </row>
    <row r="114" spans="1:23" s="23" customFormat="1" ht="15.75" thickTop="1">
      <c r="A114" s="125" t="s">
        <v>100</v>
      </c>
      <c r="B114" s="135"/>
      <c r="C114" s="136"/>
      <c r="D114" s="136"/>
      <c r="E114" s="136"/>
      <c r="F114" s="136"/>
      <c r="G114" s="136"/>
      <c r="H114" s="136"/>
      <c r="I114" s="136"/>
      <c r="J114" s="136"/>
      <c r="K114" s="136"/>
      <c r="L114" s="137"/>
      <c r="M114" s="141" t="s">
        <v>101</v>
      </c>
      <c r="N114" s="141"/>
      <c r="O114" s="141"/>
      <c r="P114" s="141"/>
      <c r="Q114" s="141"/>
      <c r="R114" s="141"/>
      <c r="S114" s="141"/>
      <c r="T114" s="141"/>
      <c r="U114" s="141"/>
      <c r="V114" s="141"/>
      <c r="W114" s="142"/>
    </row>
    <row r="115" spans="1:23" s="23" customFormat="1" ht="15">
      <c r="A115" s="126"/>
      <c r="B115" s="138"/>
      <c r="C115" s="139"/>
      <c r="D115" s="139"/>
      <c r="E115" s="139"/>
      <c r="F115" s="139"/>
      <c r="G115" s="139"/>
      <c r="H115" s="139"/>
      <c r="I115" s="139"/>
      <c r="J115" s="139"/>
      <c r="K115" s="139"/>
      <c r="L115" s="140"/>
      <c r="M115" s="133"/>
      <c r="N115" s="133"/>
      <c r="O115" s="133"/>
      <c r="P115" s="133"/>
      <c r="Q115" s="133"/>
      <c r="R115" s="133"/>
      <c r="S115" s="133"/>
      <c r="T115" s="133"/>
      <c r="U115" s="133"/>
      <c r="V115" s="133"/>
      <c r="W115" s="134"/>
    </row>
    <row r="116" spans="1:23" s="23" customFormat="1" ht="18.75" thickBot="1">
      <c r="A116" s="127"/>
      <c r="B116" s="128"/>
      <c r="C116" s="116"/>
      <c r="D116" s="117"/>
      <c r="E116" s="11"/>
      <c r="F116" s="12"/>
      <c r="G116" s="12"/>
      <c r="H116" s="12"/>
      <c r="I116" s="12"/>
      <c r="J116" s="12"/>
      <c r="K116" s="111"/>
      <c r="L116" s="12"/>
      <c r="M116" s="122" t="str">
        <f>CONCATENATE($G$17,$H$17,".",$I$17,".","0",RIGHT($M$23,1),".",RIGHT(V116,1),$A$33,"-",A114)</f>
        <v>M461.14.02.A4-03</v>
      </c>
      <c r="N116" s="123"/>
      <c r="O116" s="124"/>
      <c r="P116" s="11">
        <v>7</v>
      </c>
      <c r="Q116" s="12" t="s">
        <v>36</v>
      </c>
      <c r="R116" s="12">
        <v>28</v>
      </c>
      <c r="S116" s="12">
        <v>0</v>
      </c>
      <c r="T116" s="12">
        <v>14</v>
      </c>
      <c r="U116" s="12">
        <v>0</v>
      </c>
      <c r="V116" s="111" t="s">
        <v>28</v>
      </c>
      <c r="W116" s="13">
        <v>56</v>
      </c>
    </row>
    <row r="117" spans="1:23" s="23" customFormat="1" ht="15.75" thickTop="1">
      <c r="A117" s="26"/>
      <c r="B117" s="141"/>
      <c r="C117" s="141"/>
      <c r="D117" s="141"/>
      <c r="E117" s="141"/>
      <c r="F117" s="141"/>
      <c r="G117" s="141"/>
      <c r="H117" s="141"/>
      <c r="I117" s="141"/>
      <c r="J117" s="141"/>
      <c r="K117" s="141"/>
      <c r="L117" s="130"/>
      <c r="M117" s="130"/>
      <c r="N117" s="130"/>
      <c r="O117" s="130"/>
      <c r="P117" s="130"/>
      <c r="Q117" s="130"/>
      <c r="R117" s="130"/>
      <c r="S117" s="130"/>
      <c r="T117" s="130"/>
      <c r="U117" s="130"/>
      <c r="V117" s="130"/>
      <c r="W117" s="130"/>
    </row>
    <row r="118" spans="1:23" s="23" customFormat="1" ht="18">
      <c r="A118" s="152" t="s">
        <v>94</v>
      </c>
      <c r="B118" s="152"/>
      <c r="C118" s="152"/>
      <c r="D118" s="152"/>
      <c r="E118" s="152"/>
      <c r="F118" s="152"/>
      <c r="G118" s="152"/>
      <c r="H118" s="152"/>
      <c r="I118" s="152"/>
      <c r="J118" s="152"/>
      <c r="K118" s="152"/>
      <c r="L118" s="152"/>
      <c r="M118" s="152"/>
      <c r="N118" s="152"/>
      <c r="O118" s="152"/>
      <c r="P118" s="152"/>
      <c r="Q118" s="152"/>
      <c r="R118" s="152"/>
      <c r="S118" s="152"/>
      <c r="T118" s="152"/>
      <c r="U118" s="152"/>
      <c r="V118" s="152"/>
      <c r="W118" s="152"/>
    </row>
    <row r="119" spans="1:23" s="23" customFormat="1" ht="18.75" thickBot="1">
      <c r="A119" s="197" t="s">
        <v>83</v>
      </c>
      <c r="B119" s="197"/>
      <c r="C119" s="197"/>
      <c r="D119" s="197"/>
      <c r="E119" s="197"/>
      <c r="F119" s="197"/>
      <c r="G119" s="197"/>
      <c r="H119" s="197"/>
      <c r="I119" s="197"/>
      <c r="J119" s="197"/>
      <c r="K119" s="197"/>
      <c r="L119" s="197"/>
      <c r="M119" s="197"/>
      <c r="N119" s="197"/>
      <c r="O119" s="197"/>
      <c r="P119" s="197"/>
      <c r="Q119" s="197"/>
      <c r="R119" s="197"/>
      <c r="S119" s="197"/>
      <c r="T119" s="197"/>
      <c r="U119" s="197"/>
      <c r="V119" s="197"/>
      <c r="W119" s="197"/>
    </row>
    <row r="120" spans="1:23" s="23" customFormat="1" ht="17.25" thickBot="1" thickTop="1">
      <c r="A120" s="9"/>
      <c r="B120" s="119" t="s">
        <v>84</v>
      </c>
      <c r="C120" s="120"/>
      <c r="D120" s="120"/>
      <c r="E120" s="120"/>
      <c r="F120" s="120"/>
      <c r="G120" s="120"/>
      <c r="H120" s="120"/>
      <c r="I120" s="120"/>
      <c r="J120" s="120"/>
      <c r="K120" s="120"/>
      <c r="L120" s="121"/>
      <c r="M120" s="120" t="s">
        <v>85</v>
      </c>
      <c r="N120" s="120"/>
      <c r="O120" s="120"/>
      <c r="P120" s="120"/>
      <c r="Q120" s="120"/>
      <c r="R120" s="120"/>
      <c r="S120" s="120"/>
      <c r="T120" s="120"/>
      <c r="U120" s="120"/>
      <c r="V120" s="120"/>
      <c r="W120" s="121"/>
    </row>
    <row r="121" spans="1:23" s="23" customFormat="1" ht="15.75" thickTop="1">
      <c r="A121" s="126" t="s">
        <v>96</v>
      </c>
      <c r="B121" s="129" t="s">
        <v>102</v>
      </c>
      <c r="C121" s="130"/>
      <c r="D121" s="130"/>
      <c r="E121" s="130"/>
      <c r="F121" s="130"/>
      <c r="G121" s="130"/>
      <c r="H121" s="130"/>
      <c r="I121" s="130"/>
      <c r="J121" s="130"/>
      <c r="K121" s="130"/>
      <c r="L121" s="131"/>
      <c r="M121" s="141"/>
      <c r="N121" s="141"/>
      <c r="O121" s="141"/>
      <c r="P121" s="141"/>
      <c r="Q121" s="141"/>
      <c r="R121" s="141"/>
      <c r="S121" s="141"/>
      <c r="T121" s="141"/>
      <c r="U121" s="141"/>
      <c r="V121" s="141"/>
      <c r="W121" s="142"/>
    </row>
    <row r="122" spans="1:23" s="23" customFormat="1" ht="15">
      <c r="A122" s="126"/>
      <c r="B122" s="132"/>
      <c r="C122" s="133"/>
      <c r="D122" s="133"/>
      <c r="E122" s="133"/>
      <c r="F122" s="133"/>
      <c r="G122" s="133"/>
      <c r="H122" s="133"/>
      <c r="I122" s="133"/>
      <c r="J122" s="133"/>
      <c r="K122" s="133"/>
      <c r="L122" s="134"/>
      <c r="M122" s="133"/>
      <c r="N122" s="133"/>
      <c r="O122" s="133"/>
      <c r="P122" s="133"/>
      <c r="Q122" s="133"/>
      <c r="R122" s="133"/>
      <c r="S122" s="133"/>
      <c r="T122" s="133"/>
      <c r="U122" s="133"/>
      <c r="V122" s="133"/>
      <c r="W122" s="134"/>
    </row>
    <row r="123" spans="1:23" s="23" customFormat="1" ht="26.25" customHeight="1" thickBot="1">
      <c r="A123" s="127"/>
      <c r="B123" s="122" t="str">
        <f>CONCATENATE($G$17,$H$17,".",$I$17,".","0",RIGHT($B$83,1),".",RIGHT(K123,2),$A$90,"-",A121)</f>
        <v>M461.14.03.CA3-01</v>
      </c>
      <c r="C123" s="123"/>
      <c r="D123" s="124"/>
      <c r="E123" s="11">
        <v>7</v>
      </c>
      <c r="F123" s="12" t="s">
        <v>36</v>
      </c>
      <c r="G123" s="12">
        <v>28</v>
      </c>
      <c r="H123" s="12">
        <v>14</v>
      </c>
      <c r="I123" s="12">
        <v>14</v>
      </c>
      <c r="J123" s="12">
        <v>0</v>
      </c>
      <c r="K123" s="91" t="s">
        <v>27</v>
      </c>
      <c r="L123" s="13">
        <v>70</v>
      </c>
      <c r="M123" s="128"/>
      <c r="N123" s="116"/>
      <c r="O123" s="116"/>
      <c r="P123" s="11"/>
      <c r="Q123" s="12"/>
      <c r="R123" s="12"/>
      <c r="S123" s="12"/>
      <c r="T123" s="12"/>
      <c r="U123" s="12"/>
      <c r="V123" s="111"/>
      <c r="W123" s="13"/>
    </row>
    <row r="124" spans="1:23" s="23" customFormat="1" ht="15.75" thickTop="1">
      <c r="A124" s="125" t="s">
        <v>98</v>
      </c>
      <c r="B124" s="146" t="s">
        <v>103</v>
      </c>
      <c r="C124" s="141"/>
      <c r="D124" s="141"/>
      <c r="E124" s="141"/>
      <c r="F124" s="141"/>
      <c r="G124" s="141"/>
      <c r="H124" s="141"/>
      <c r="I124" s="141"/>
      <c r="J124" s="141"/>
      <c r="K124" s="141"/>
      <c r="L124" s="142"/>
      <c r="M124" s="141"/>
      <c r="N124" s="141"/>
      <c r="O124" s="141"/>
      <c r="P124" s="141"/>
      <c r="Q124" s="141"/>
      <c r="R124" s="141"/>
      <c r="S124" s="141"/>
      <c r="T124" s="141"/>
      <c r="U124" s="141"/>
      <c r="V124" s="141"/>
      <c r="W124" s="142"/>
    </row>
    <row r="125" spans="1:23" s="23" customFormat="1" ht="15">
      <c r="A125" s="126"/>
      <c r="B125" s="132"/>
      <c r="C125" s="133"/>
      <c r="D125" s="133"/>
      <c r="E125" s="133"/>
      <c r="F125" s="133"/>
      <c r="G125" s="133"/>
      <c r="H125" s="133"/>
      <c r="I125" s="133"/>
      <c r="J125" s="133"/>
      <c r="K125" s="133"/>
      <c r="L125" s="134"/>
      <c r="M125" s="133"/>
      <c r="N125" s="133"/>
      <c r="O125" s="133"/>
      <c r="P125" s="133"/>
      <c r="Q125" s="133"/>
      <c r="R125" s="133"/>
      <c r="S125" s="133"/>
      <c r="T125" s="133"/>
      <c r="U125" s="133"/>
      <c r="V125" s="133"/>
      <c r="W125" s="134"/>
    </row>
    <row r="126" spans="1:23" s="23" customFormat="1" ht="26.25" customHeight="1" thickBot="1">
      <c r="A126" s="127"/>
      <c r="B126" s="122" t="str">
        <f>CONCATENATE($G$17,$H$17,".",$I$17,".","0",RIGHT($B$83,1),".",RIGHT(K126,2),$A$90,"-",A124)</f>
        <v>M461.14.03.CA3-02</v>
      </c>
      <c r="C126" s="123"/>
      <c r="D126" s="124"/>
      <c r="E126" s="11">
        <v>7</v>
      </c>
      <c r="F126" s="12" t="s">
        <v>36</v>
      </c>
      <c r="G126" s="12">
        <v>28</v>
      </c>
      <c r="H126" s="12">
        <v>14</v>
      </c>
      <c r="I126" s="12">
        <v>14</v>
      </c>
      <c r="J126" s="12">
        <v>0</v>
      </c>
      <c r="K126" s="91" t="s">
        <v>27</v>
      </c>
      <c r="L126" s="13">
        <v>70</v>
      </c>
      <c r="M126" s="128"/>
      <c r="N126" s="116"/>
      <c r="O126" s="116"/>
      <c r="P126" s="11"/>
      <c r="Q126" s="12"/>
      <c r="R126" s="12"/>
      <c r="S126" s="12"/>
      <c r="T126" s="12"/>
      <c r="U126" s="12"/>
      <c r="V126" s="111"/>
      <c r="W126" s="13"/>
    </row>
    <row r="127" spans="1:23" s="23" customFormat="1" ht="15.75" thickTop="1">
      <c r="A127" s="125" t="s">
        <v>100</v>
      </c>
      <c r="B127" s="135" t="s">
        <v>104</v>
      </c>
      <c r="C127" s="136"/>
      <c r="D127" s="136"/>
      <c r="E127" s="136"/>
      <c r="F127" s="136"/>
      <c r="G127" s="136"/>
      <c r="H127" s="136"/>
      <c r="I127" s="136"/>
      <c r="J127" s="136"/>
      <c r="K127" s="136"/>
      <c r="L127" s="137"/>
      <c r="M127" s="141"/>
      <c r="N127" s="141"/>
      <c r="O127" s="141"/>
      <c r="P127" s="141"/>
      <c r="Q127" s="141"/>
      <c r="R127" s="141"/>
      <c r="S127" s="141"/>
      <c r="T127" s="141"/>
      <c r="U127" s="141"/>
      <c r="V127" s="141"/>
      <c r="W127" s="142"/>
    </row>
    <row r="128" spans="1:23" s="23" customFormat="1" ht="15">
      <c r="A128" s="126"/>
      <c r="B128" s="138"/>
      <c r="C128" s="139"/>
      <c r="D128" s="139"/>
      <c r="E128" s="139"/>
      <c r="F128" s="139"/>
      <c r="G128" s="139"/>
      <c r="H128" s="139"/>
      <c r="I128" s="139"/>
      <c r="J128" s="139"/>
      <c r="K128" s="139"/>
      <c r="L128" s="140"/>
      <c r="M128" s="133"/>
      <c r="N128" s="133"/>
      <c r="O128" s="133"/>
      <c r="P128" s="133"/>
      <c r="Q128" s="133"/>
      <c r="R128" s="133"/>
      <c r="S128" s="133"/>
      <c r="T128" s="133"/>
      <c r="U128" s="133"/>
      <c r="V128" s="133"/>
      <c r="W128" s="134"/>
    </row>
    <row r="129" spans="1:23" s="23" customFormat="1" ht="26.25" customHeight="1" thickBot="1">
      <c r="A129" s="127"/>
      <c r="B129" s="122" t="str">
        <f>CONCATENATE($G$17,$H$17,".",$I$17,".","0",RIGHT($B$83,1),".",RIGHT(K129,2),$A$90,"-",A127)</f>
        <v>M461.14.03.CA3-03</v>
      </c>
      <c r="C129" s="123"/>
      <c r="D129" s="124"/>
      <c r="E129" s="11">
        <v>7</v>
      </c>
      <c r="F129" s="12" t="s">
        <v>36</v>
      </c>
      <c r="G129" s="12">
        <v>28</v>
      </c>
      <c r="H129" s="12">
        <v>14</v>
      </c>
      <c r="I129" s="12">
        <v>14</v>
      </c>
      <c r="J129" s="12">
        <v>0</v>
      </c>
      <c r="K129" s="91" t="s">
        <v>27</v>
      </c>
      <c r="L129" s="13">
        <v>70</v>
      </c>
      <c r="M129" s="115"/>
      <c r="N129" s="116"/>
      <c r="O129" s="117"/>
      <c r="P129" s="11"/>
      <c r="Q129" s="12"/>
      <c r="R129" s="12"/>
      <c r="S129" s="12"/>
      <c r="T129" s="12"/>
      <c r="U129" s="12"/>
      <c r="V129" s="111"/>
      <c r="W129" s="13"/>
    </row>
    <row r="130" spans="1:23" s="23" customFormat="1" ht="15.75" thickTop="1">
      <c r="A130" s="126" t="s">
        <v>105</v>
      </c>
      <c r="B130" s="141" t="s">
        <v>106</v>
      </c>
      <c r="C130" s="141"/>
      <c r="D130" s="141"/>
      <c r="E130" s="141"/>
      <c r="F130" s="141"/>
      <c r="G130" s="141"/>
      <c r="H130" s="141"/>
      <c r="I130" s="141"/>
      <c r="J130" s="141"/>
      <c r="K130" s="141"/>
      <c r="L130" s="142"/>
      <c r="M130" s="141"/>
      <c r="N130" s="141"/>
      <c r="O130" s="141"/>
      <c r="P130" s="141"/>
      <c r="Q130" s="141"/>
      <c r="R130" s="141"/>
      <c r="S130" s="141"/>
      <c r="T130" s="141"/>
      <c r="U130" s="141"/>
      <c r="V130" s="141"/>
      <c r="W130" s="142"/>
    </row>
    <row r="131" spans="1:23" s="23" customFormat="1" ht="15">
      <c r="A131" s="126"/>
      <c r="B131" s="133"/>
      <c r="C131" s="133"/>
      <c r="D131" s="133"/>
      <c r="E131" s="133"/>
      <c r="F131" s="133"/>
      <c r="G131" s="133"/>
      <c r="H131" s="133"/>
      <c r="I131" s="133"/>
      <c r="J131" s="133"/>
      <c r="K131" s="133"/>
      <c r="L131" s="134"/>
      <c r="M131" s="133"/>
      <c r="N131" s="133"/>
      <c r="O131" s="133"/>
      <c r="P131" s="133"/>
      <c r="Q131" s="133"/>
      <c r="R131" s="133"/>
      <c r="S131" s="133"/>
      <c r="T131" s="133"/>
      <c r="U131" s="133"/>
      <c r="V131" s="133"/>
      <c r="W131" s="134"/>
    </row>
    <row r="132" spans="1:23" s="23" customFormat="1" ht="18.75" thickBot="1">
      <c r="A132" s="127"/>
      <c r="B132" s="122" t="str">
        <f>CONCATENATE($G$17,$H$17,".",$I$17,".","0",RIGHT($B$83,1),".",RIGHT(K132,2),$A$93,"-",A130)</f>
        <v>M461.14.03.DS4-04</v>
      </c>
      <c r="C132" s="123"/>
      <c r="D132" s="124"/>
      <c r="E132" s="11">
        <v>7</v>
      </c>
      <c r="F132" s="12" t="s">
        <v>36</v>
      </c>
      <c r="G132" s="12">
        <v>28</v>
      </c>
      <c r="H132" s="12">
        <v>0</v>
      </c>
      <c r="I132" s="12">
        <v>14</v>
      </c>
      <c r="J132" s="12">
        <v>0</v>
      </c>
      <c r="K132" s="111" t="s">
        <v>32</v>
      </c>
      <c r="L132" s="13">
        <v>56</v>
      </c>
      <c r="M132" s="128"/>
      <c r="N132" s="116"/>
      <c r="O132" s="116"/>
      <c r="P132" s="11"/>
      <c r="Q132" s="12"/>
      <c r="R132" s="12"/>
      <c r="S132" s="12"/>
      <c r="T132" s="12"/>
      <c r="U132" s="12"/>
      <c r="V132" s="111"/>
      <c r="W132" s="13"/>
    </row>
    <row r="133" spans="1:23" s="23" customFormat="1" ht="15.75" thickTop="1">
      <c r="A133" s="125" t="s">
        <v>107</v>
      </c>
      <c r="B133" s="141" t="s">
        <v>108</v>
      </c>
      <c r="C133" s="141"/>
      <c r="D133" s="141"/>
      <c r="E133" s="141"/>
      <c r="F133" s="141"/>
      <c r="G133" s="141"/>
      <c r="H133" s="141"/>
      <c r="I133" s="141"/>
      <c r="J133" s="141"/>
      <c r="K133" s="141"/>
      <c r="L133" s="142"/>
      <c r="M133" s="141"/>
      <c r="N133" s="141"/>
      <c r="O133" s="141"/>
      <c r="P133" s="141"/>
      <c r="Q133" s="141"/>
      <c r="R133" s="141"/>
      <c r="S133" s="141"/>
      <c r="T133" s="141"/>
      <c r="U133" s="141"/>
      <c r="V133" s="141"/>
      <c r="W133" s="142"/>
    </row>
    <row r="134" spans="1:23" s="23" customFormat="1" ht="15">
      <c r="A134" s="126"/>
      <c r="B134" s="133"/>
      <c r="C134" s="133"/>
      <c r="D134" s="133"/>
      <c r="E134" s="133"/>
      <c r="F134" s="133"/>
      <c r="G134" s="133"/>
      <c r="H134" s="133"/>
      <c r="I134" s="133"/>
      <c r="J134" s="133"/>
      <c r="K134" s="133"/>
      <c r="L134" s="134"/>
      <c r="M134" s="133"/>
      <c r="N134" s="133"/>
      <c r="O134" s="133"/>
      <c r="P134" s="133"/>
      <c r="Q134" s="133"/>
      <c r="R134" s="133"/>
      <c r="S134" s="133"/>
      <c r="T134" s="133"/>
      <c r="U134" s="133"/>
      <c r="V134" s="133"/>
      <c r="W134" s="134"/>
    </row>
    <row r="135" spans="1:23" s="23" customFormat="1" ht="18.75" thickBot="1">
      <c r="A135" s="127"/>
      <c r="B135" s="122" t="str">
        <f>CONCATENATE($G$17,$H$17,".",$I$17,".","0",RIGHT($B$83,1),".",RIGHT(K135,2),$A$93,"-",A133)</f>
        <v>M461.14.03.DS4-05</v>
      </c>
      <c r="C135" s="123"/>
      <c r="D135" s="124"/>
      <c r="E135" s="11">
        <v>7</v>
      </c>
      <c r="F135" s="12" t="s">
        <v>36</v>
      </c>
      <c r="G135" s="12">
        <v>28</v>
      </c>
      <c r="H135" s="12">
        <v>0</v>
      </c>
      <c r="I135" s="12">
        <v>14</v>
      </c>
      <c r="J135" s="12">
        <v>0</v>
      </c>
      <c r="K135" s="111" t="s">
        <v>32</v>
      </c>
      <c r="L135" s="13">
        <v>56</v>
      </c>
      <c r="M135" s="128"/>
      <c r="N135" s="116"/>
      <c r="O135" s="116"/>
      <c r="P135" s="11"/>
      <c r="Q135" s="12"/>
      <c r="R135" s="12"/>
      <c r="S135" s="12"/>
      <c r="T135" s="12"/>
      <c r="U135" s="12"/>
      <c r="V135" s="111"/>
      <c r="W135" s="13"/>
    </row>
    <row r="136" spans="1:23" s="23" customFormat="1" ht="15.75" thickTop="1">
      <c r="A136" s="125" t="s">
        <v>109</v>
      </c>
      <c r="B136" s="141" t="s">
        <v>110</v>
      </c>
      <c r="C136" s="141"/>
      <c r="D136" s="141"/>
      <c r="E136" s="141"/>
      <c r="F136" s="141"/>
      <c r="G136" s="141"/>
      <c r="H136" s="141"/>
      <c r="I136" s="141"/>
      <c r="J136" s="141"/>
      <c r="K136" s="141"/>
      <c r="L136" s="142"/>
      <c r="M136" s="141"/>
      <c r="N136" s="141"/>
      <c r="O136" s="141"/>
      <c r="P136" s="141"/>
      <c r="Q136" s="141"/>
      <c r="R136" s="141"/>
      <c r="S136" s="141"/>
      <c r="T136" s="141"/>
      <c r="U136" s="141"/>
      <c r="V136" s="141"/>
      <c r="W136" s="142"/>
    </row>
    <row r="137" spans="1:23" s="23" customFormat="1" ht="15">
      <c r="A137" s="126"/>
      <c r="B137" s="133"/>
      <c r="C137" s="133"/>
      <c r="D137" s="133"/>
      <c r="E137" s="133"/>
      <c r="F137" s="133"/>
      <c r="G137" s="133"/>
      <c r="H137" s="133"/>
      <c r="I137" s="133"/>
      <c r="J137" s="133"/>
      <c r="K137" s="133"/>
      <c r="L137" s="134"/>
      <c r="M137" s="133"/>
      <c r="N137" s="133"/>
      <c r="O137" s="133"/>
      <c r="P137" s="133"/>
      <c r="Q137" s="133"/>
      <c r="R137" s="133"/>
      <c r="S137" s="133"/>
      <c r="T137" s="133"/>
      <c r="U137" s="133"/>
      <c r="V137" s="133"/>
      <c r="W137" s="134"/>
    </row>
    <row r="138" spans="1:23" s="23" customFormat="1" ht="18.75" thickBot="1">
      <c r="A138" s="127"/>
      <c r="B138" s="122" t="str">
        <f>CONCATENATE($G$17,$H$17,".",$I$17,".","0",RIGHT($B$83,1),".",RIGHT(K138,2),$A$93,"-",A136)</f>
        <v>M461.14.03.DS4-06</v>
      </c>
      <c r="C138" s="123"/>
      <c r="D138" s="124"/>
      <c r="E138" s="11">
        <v>7</v>
      </c>
      <c r="F138" s="12" t="s">
        <v>36</v>
      </c>
      <c r="G138" s="12">
        <v>28</v>
      </c>
      <c r="H138" s="12">
        <v>0</v>
      </c>
      <c r="I138" s="12">
        <v>14</v>
      </c>
      <c r="J138" s="12">
        <v>0</v>
      </c>
      <c r="K138" s="111" t="s">
        <v>32</v>
      </c>
      <c r="L138" s="13">
        <v>56</v>
      </c>
      <c r="M138" s="115"/>
      <c r="N138" s="116"/>
      <c r="O138" s="117"/>
      <c r="P138" s="11"/>
      <c r="Q138" s="12"/>
      <c r="R138" s="12"/>
      <c r="S138" s="12"/>
      <c r="T138" s="12"/>
      <c r="U138" s="12"/>
      <c r="V138" s="111"/>
      <c r="W138" s="13"/>
    </row>
    <row r="139" spans="1:23" s="23" customFormat="1" ht="15.75" thickTop="1">
      <c r="A139" s="26"/>
      <c r="B139" s="110"/>
      <c r="C139" s="110"/>
      <c r="D139" s="110"/>
      <c r="E139" s="110"/>
      <c r="F139" s="110"/>
      <c r="G139" s="110"/>
      <c r="H139" s="110"/>
      <c r="I139" s="110"/>
      <c r="J139" s="110"/>
      <c r="K139" s="110"/>
      <c r="L139" s="110"/>
      <c r="M139" s="110"/>
      <c r="N139" s="110"/>
      <c r="O139" s="110"/>
      <c r="P139" s="110"/>
      <c r="Q139" s="110"/>
      <c r="R139" s="110"/>
      <c r="S139" s="110"/>
      <c r="T139" s="110"/>
      <c r="U139" s="110"/>
      <c r="V139" s="110"/>
      <c r="W139" s="110"/>
    </row>
    <row r="140" spans="1:23" s="23" customFormat="1" ht="15">
      <c r="A140" s="26"/>
      <c r="B140" s="110"/>
      <c r="C140" s="110"/>
      <c r="D140" s="110"/>
      <c r="E140" s="110"/>
      <c r="F140" s="110"/>
      <c r="G140" s="110"/>
      <c r="H140" s="110"/>
      <c r="I140" s="110"/>
      <c r="J140" s="110"/>
      <c r="K140" s="110"/>
      <c r="L140" s="110"/>
      <c r="M140" s="110"/>
      <c r="N140" s="110"/>
      <c r="O140" s="110"/>
      <c r="P140" s="110"/>
      <c r="Q140" s="110"/>
      <c r="R140" s="110"/>
      <c r="S140" s="110"/>
      <c r="T140" s="110"/>
      <c r="U140" s="110"/>
      <c r="V140" s="110"/>
      <c r="W140" s="110"/>
    </row>
    <row r="141" spans="1:23" s="93" customFormat="1" ht="16.5">
      <c r="A141" s="92" t="s">
        <v>111</v>
      </c>
      <c r="Q141" s="195" t="s">
        <v>112</v>
      </c>
      <c r="R141" s="195"/>
      <c r="S141" s="195"/>
      <c r="T141" s="195"/>
      <c r="U141" s="195"/>
      <c r="V141" s="195"/>
      <c r="W141" s="195"/>
    </row>
    <row r="142" spans="1:23" s="93" customFormat="1" ht="16.5">
      <c r="A142" s="92" t="s">
        <v>113</v>
      </c>
      <c r="Q142" s="196" t="s">
        <v>114</v>
      </c>
      <c r="R142" s="196"/>
      <c r="S142" s="196"/>
      <c r="T142" s="196"/>
      <c r="U142" s="196"/>
      <c r="V142" s="196"/>
      <c r="W142" s="196"/>
    </row>
    <row r="143" s="23" customFormat="1" ht="15"/>
    <row r="144" s="23" customFormat="1" ht="15"/>
    <row r="145" s="23" customFormat="1" ht="15"/>
    <row r="146" s="23" customFormat="1" ht="15"/>
    <row r="147" s="23" customFormat="1" ht="15"/>
    <row r="148" s="23" customFormat="1" ht="15"/>
    <row r="149" s="23" customFormat="1" ht="15"/>
    <row r="150" s="23" customFormat="1" ht="15"/>
    <row r="151" s="23" customFormat="1" ht="15"/>
    <row r="152" s="23" customFormat="1" ht="15"/>
    <row r="153" s="23" customFormat="1" ht="15"/>
    <row r="154" s="23" customFormat="1" ht="15"/>
    <row r="155" s="23" customFormat="1" ht="15"/>
    <row r="156" s="23" customFormat="1" ht="15"/>
    <row r="157" s="23" customFormat="1" ht="15"/>
    <row r="158" s="23" customFormat="1" ht="15"/>
    <row r="159" s="23" customFormat="1" ht="15"/>
    <row r="160" s="23" customFormat="1" ht="15"/>
    <row r="161" s="23" customFormat="1" ht="15"/>
    <row r="162" s="23" customFormat="1" ht="15"/>
    <row r="163" s="23" customFormat="1" ht="15"/>
    <row r="164" s="23" customFormat="1" ht="15"/>
    <row r="165" s="23" customFormat="1" ht="15"/>
    <row r="166" s="23" customFormat="1" ht="15"/>
    <row r="167" s="23" customFormat="1" ht="15"/>
    <row r="168" s="23" customFormat="1" ht="15"/>
    <row r="169" s="23" customFormat="1" ht="15"/>
    <row r="170" s="23" customFormat="1" ht="15"/>
    <row r="171" s="23" customFormat="1" ht="15"/>
    <row r="172" s="23" customFormat="1" ht="15"/>
    <row r="173" s="23" customFormat="1" ht="15"/>
    <row r="174" s="23" customFormat="1" ht="15"/>
    <row r="175" s="23" customFormat="1" ht="15"/>
    <row r="176" s="23" customFormat="1" ht="15"/>
    <row r="177" s="23" customFormat="1" ht="15"/>
    <row r="178" s="23" customFormat="1" ht="15"/>
    <row r="179" s="23" customFormat="1" ht="15"/>
    <row r="180" s="23" customFormat="1" ht="15"/>
    <row r="181" s="23" customFormat="1" ht="15"/>
    <row r="182" s="23" customFormat="1" ht="15"/>
    <row r="183" s="23" customFormat="1" ht="15"/>
    <row r="184" s="23" customFormat="1" ht="15"/>
    <row r="185" s="23" customFormat="1" ht="15"/>
    <row r="186" s="23" customFormat="1" ht="15"/>
    <row r="187" s="23" customFormat="1" ht="15"/>
    <row r="188" s="23" customFormat="1" ht="15"/>
    <row r="189" s="23" customFormat="1" ht="15"/>
    <row r="190" s="23" customFormat="1" ht="15"/>
    <row r="191" s="23" customFormat="1" ht="15"/>
    <row r="192" s="23" customFormat="1" ht="15"/>
    <row r="193" s="23" customFormat="1" ht="15"/>
    <row r="194" s="23" customFormat="1" ht="15"/>
    <row r="195" s="23" customFormat="1" ht="15"/>
    <row r="196" s="23" customFormat="1" ht="15"/>
    <row r="197" s="23" customFormat="1" ht="15"/>
    <row r="198" s="23" customFormat="1" ht="15"/>
    <row r="199" s="23" customFormat="1" ht="15"/>
    <row r="200" s="23" customFormat="1" ht="15"/>
    <row r="201" s="23" customFormat="1" ht="15"/>
    <row r="202" s="23" customFormat="1" ht="15"/>
    <row r="203" s="23" customFormat="1" ht="15"/>
    <row r="204" s="23" customFormat="1" ht="15"/>
    <row r="205" s="23" customFormat="1" ht="15"/>
    <row r="206" s="23" customFormat="1" ht="15"/>
    <row r="207" s="23" customFormat="1" ht="15"/>
    <row r="208" s="23" customFormat="1" ht="15"/>
    <row r="209" s="23" customFormat="1" ht="15"/>
  </sheetData>
  <mergeCells count="198">
    <mergeCell ref="Q141:W141"/>
    <mergeCell ref="Q142:W142"/>
    <mergeCell ref="M121:W122"/>
    <mergeCell ref="A118:W118"/>
    <mergeCell ref="A119:W119"/>
    <mergeCell ref="A124:A126"/>
    <mergeCell ref="B124:L125"/>
    <mergeCell ref="M124:W125"/>
    <mergeCell ref="B126:D126"/>
    <mergeCell ref="M126:O126"/>
    <mergeCell ref="A130:A132"/>
    <mergeCell ref="B130:L131"/>
    <mergeCell ref="M130:W131"/>
    <mergeCell ref="B132:D132"/>
    <mergeCell ref="M132:O132"/>
    <mergeCell ref="A133:A135"/>
    <mergeCell ref="B133:L134"/>
    <mergeCell ref="M133:W134"/>
    <mergeCell ref="B135:D135"/>
    <mergeCell ref="M135:O135"/>
    <mergeCell ref="A136:A138"/>
    <mergeCell ref="B136:L137"/>
    <mergeCell ref="M136:W137"/>
    <mergeCell ref="B138:D138"/>
    <mergeCell ref="A9:J9"/>
    <mergeCell ref="A10:I10"/>
    <mergeCell ref="M52:N52"/>
    <mergeCell ref="P52:Q52"/>
    <mergeCell ref="C70:K70"/>
    <mergeCell ref="B54:C54"/>
    <mergeCell ref="M38:O38"/>
    <mergeCell ref="N70:W70"/>
    <mergeCell ref="M54:N54"/>
    <mergeCell ref="A30:A32"/>
    <mergeCell ref="M35:O35"/>
    <mergeCell ref="M39:W40"/>
    <mergeCell ref="B32:D32"/>
    <mergeCell ref="B35:D35"/>
    <mergeCell ref="B38:D38"/>
    <mergeCell ref="B30:L31"/>
    <mergeCell ref="M33:W34"/>
    <mergeCell ref="B36:L37"/>
    <mergeCell ref="M32:O32"/>
    <mergeCell ref="M44:O44"/>
    <mergeCell ref="M48:W49"/>
    <mergeCell ref="M42:W43"/>
    <mergeCell ref="B45:L46"/>
    <mergeCell ref="M41:O41"/>
    <mergeCell ref="M51:N51"/>
    <mergeCell ref="R51:U51"/>
    <mergeCell ref="E52:F52"/>
    <mergeCell ref="B102:C102"/>
    <mergeCell ref="M102:N102"/>
    <mergeCell ref="M74:O74"/>
    <mergeCell ref="B87:L88"/>
    <mergeCell ref="M87:W88"/>
    <mergeCell ref="M86:O86"/>
    <mergeCell ref="B86:D86"/>
    <mergeCell ref="G100:J100"/>
    <mergeCell ref="M100:N100"/>
    <mergeCell ref="B84:L85"/>
    <mergeCell ref="E101:F101"/>
    <mergeCell ref="M101:N101"/>
    <mergeCell ref="P101:Q101"/>
    <mergeCell ref="M84:W85"/>
    <mergeCell ref="M96:W97"/>
    <mergeCell ref="M98:O98"/>
    <mergeCell ref="B98:D98"/>
    <mergeCell ref="B100:C100"/>
    <mergeCell ref="R99:U99"/>
    <mergeCell ref="B90:L91"/>
    <mergeCell ref="B33:L34"/>
    <mergeCell ref="A82:W82"/>
    <mergeCell ref="A87:A89"/>
    <mergeCell ref="B89:D89"/>
    <mergeCell ref="M89:O89"/>
    <mergeCell ref="A51:A52"/>
    <mergeCell ref="B44:D44"/>
    <mergeCell ref="B47:D47"/>
    <mergeCell ref="M45:W46"/>
    <mergeCell ref="B63:L64"/>
    <mergeCell ref="E51:F51"/>
    <mergeCell ref="B42:L43"/>
    <mergeCell ref="B48:L49"/>
    <mergeCell ref="A42:A44"/>
    <mergeCell ref="K51:L51"/>
    <mergeCell ref="B50:D50"/>
    <mergeCell ref="A45:A47"/>
    <mergeCell ref="M72:W72"/>
    <mergeCell ref="G51:J51"/>
    <mergeCell ref="G52:J52"/>
    <mergeCell ref="B51:C51"/>
    <mergeCell ref="B52:C52"/>
    <mergeCell ref="B53:C53"/>
    <mergeCell ref="A84:A86"/>
    <mergeCell ref="N63:Q63"/>
    <mergeCell ref="P51:Q51"/>
    <mergeCell ref="P53:Q53"/>
    <mergeCell ref="A33:A35"/>
    <mergeCell ref="A53:A54"/>
    <mergeCell ref="A39:A41"/>
    <mergeCell ref="B39:L40"/>
    <mergeCell ref="A48:A50"/>
    <mergeCell ref="B83:L83"/>
    <mergeCell ref="A36:A38"/>
    <mergeCell ref="M36:W37"/>
    <mergeCell ref="B41:D41"/>
    <mergeCell ref="V51:W51"/>
    <mergeCell ref="M50:O50"/>
    <mergeCell ref="M47:O47"/>
    <mergeCell ref="M73:W73"/>
    <mergeCell ref="M83:W83"/>
    <mergeCell ref="E53:F53"/>
    <mergeCell ref="D71:K71"/>
    <mergeCell ref="M53:N53"/>
    <mergeCell ref="B65:D65"/>
    <mergeCell ref="R52:U52"/>
    <mergeCell ref="N65:W65"/>
    <mergeCell ref="A20:W20"/>
    <mergeCell ref="A21:W21"/>
    <mergeCell ref="B26:D26"/>
    <mergeCell ref="A22:W22"/>
    <mergeCell ref="A27:A29"/>
    <mergeCell ref="M26:O26"/>
    <mergeCell ref="M29:O29"/>
    <mergeCell ref="B29:D29"/>
    <mergeCell ref="B23:L23"/>
    <mergeCell ref="M23:W23"/>
    <mergeCell ref="B27:L28"/>
    <mergeCell ref="M24:W25"/>
    <mergeCell ref="M27:W28"/>
    <mergeCell ref="A24:A26"/>
    <mergeCell ref="B24:L25"/>
    <mergeCell ref="M30:W31"/>
    <mergeCell ref="A93:A95"/>
    <mergeCell ref="B93:L94"/>
    <mergeCell ref="M93:W94"/>
    <mergeCell ref="B95:D95"/>
    <mergeCell ref="M95:O95"/>
    <mergeCell ref="V99:W99"/>
    <mergeCell ref="A90:A92"/>
    <mergeCell ref="M90:W91"/>
    <mergeCell ref="B92:D92"/>
    <mergeCell ref="M92:O92"/>
    <mergeCell ref="B99:C99"/>
    <mergeCell ref="E99:F99"/>
    <mergeCell ref="G99:J99"/>
    <mergeCell ref="M99:N99"/>
    <mergeCell ref="P99:Q99"/>
    <mergeCell ref="A99:A100"/>
    <mergeCell ref="K99:L99"/>
    <mergeCell ref="K100:L100"/>
    <mergeCell ref="E100:F100"/>
    <mergeCell ref="V100:W100"/>
    <mergeCell ref="P100:Q100"/>
    <mergeCell ref="A96:A98"/>
    <mergeCell ref="B96:L97"/>
    <mergeCell ref="A8:R8"/>
    <mergeCell ref="B117:L117"/>
    <mergeCell ref="M117:W117"/>
    <mergeCell ref="K52:L52"/>
    <mergeCell ref="V52:W52"/>
    <mergeCell ref="A111:A113"/>
    <mergeCell ref="B111:L112"/>
    <mergeCell ref="M111:W112"/>
    <mergeCell ref="B113:D113"/>
    <mergeCell ref="M113:O113"/>
    <mergeCell ref="B114:L115"/>
    <mergeCell ref="M114:W115"/>
    <mergeCell ref="B116:D116"/>
    <mergeCell ref="M116:O116"/>
    <mergeCell ref="A108:A110"/>
    <mergeCell ref="B108:L109"/>
    <mergeCell ref="M108:W109"/>
    <mergeCell ref="B110:D110"/>
    <mergeCell ref="A101:A102"/>
    <mergeCell ref="B101:C101"/>
    <mergeCell ref="A80:W80"/>
    <mergeCell ref="A81:W81"/>
    <mergeCell ref="A105:W105"/>
    <mergeCell ref="R100:U100"/>
    <mergeCell ref="M138:O138"/>
    <mergeCell ref="A106:W106"/>
    <mergeCell ref="B107:L107"/>
    <mergeCell ref="M107:W107"/>
    <mergeCell ref="M110:O110"/>
    <mergeCell ref="A114:A116"/>
    <mergeCell ref="M123:O123"/>
    <mergeCell ref="B123:D123"/>
    <mergeCell ref="B121:L122"/>
    <mergeCell ref="A127:A129"/>
    <mergeCell ref="B127:L128"/>
    <mergeCell ref="M127:W128"/>
    <mergeCell ref="B129:D129"/>
    <mergeCell ref="M129:O129"/>
    <mergeCell ref="B120:L120"/>
    <mergeCell ref="M120:W120"/>
    <mergeCell ref="A121:A123"/>
  </mergeCells>
  <printOptions horizontalCentered="1"/>
  <pageMargins left="0.7086614173228347" right="0.7086614173228347" top="0.35433070866141736" bottom="0.35433070866141736" header="0.31496062992125984" footer="0.31496062992125984"/>
  <pageSetup horizontalDpi="600" verticalDpi="600" orientation="portrait" paperSize="9" scale="53" r:id="rId2"/>
  <headerFooter alignWithMargins="0">
    <oddHeader>&amp;R
</oddHeader>
  </headerFooter>
  <rowBreaks count="2" manualBreakCount="2">
    <brk id="77" max="16383" man="1"/>
    <brk id="143" max="16383" man="1"/>
  </rowBreaks>
  <ignoredErrors>
    <ignoredError sqref="H17 A24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n.robu</dc:creator>
  <cp:keywords/>
  <dc:description/>
  <cp:lastModifiedBy>Secretar Sef</cp:lastModifiedBy>
  <dcterms:created xsi:type="dcterms:W3CDTF">2005-09-25T13:40:53Z</dcterms:created>
  <dcterms:modified xsi:type="dcterms:W3CDTF">2015-12-16T12:57:18Z</dcterms:modified>
  <cp:category/>
  <cp:version/>
  <cp:contentType/>
  <cp:contentStatus/>
</cp:coreProperties>
</file>