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etaDronca\Desktop\INCEPUT AN 2020 - 2021\PLANURI INVATAMANT LICENTA\"/>
    </mc:Choice>
  </mc:AlternateContent>
  <bookViews>
    <workbookView xWindow="0" yWindow="0" windowWidth="19200" windowHeight="10995"/>
  </bookViews>
  <sheets>
    <sheet name="Anii_I-IV" sheetId="1" r:id="rId1"/>
  </sheets>
  <definedNames>
    <definedName name="_xlnm.Print_Area" localSheetId="0">'Anii_I-IV'!$A$1:$AS$167</definedName>
  </definedNames>
  <calcPr calcId="152511"/>
</workbook>
</file>

<file path=xl/calcChain.xml><?xml version="1.0" encoding="utf-8"?>
<calcChain xmlns="http://schemas.openxmlformats.org/spreadsheetml/2006/main">
  <c r="AI31" i="1" l="1"/>
  <c r="AI37" i="1"/>
  <c r="AI34" i="1"/>
  <c r="M142" i="1" l="1"/>
  <c r="AI139" i="1"/>
  <c r="AI136" i="1"/>
  <c r="AI133" i="1"/>
  <c r="X139" i="1"/>
  <c r="X136" i="1"/>
  <c r="X133" i="1"/>
  <c r="M139" i="1"/>
  <c r="M136" i="1"/>
  <c r="M133" i="1"/>
  <c r="B139" i="1"/>
  <c r="B136" i="1"/>
  <c r="B133" i="1"/>
  <c r="AI83" i="1"/>
  <c r="AI86" i="1"/>
  <c r="AI77" i="1"/>
  <c r="AI80" i="1"/>
  <c r="AI74" i="1"/>
  <c r="AI71" i="1"/>
  <c r="X104" i="1"/>
  <c r="X101" i="1"/>
  <c r="X98" i="1"/>
  <c r="X95" i="1"/>
  <c r="X92" i="1"/>
  <c r="X89" i="1"/>
  <c r="X86" i="1"/>
  <c r="X83" i="1"/>
  <c r="X80" i="1"/>
  <c r="X77" i="1"/>
  <c r="X74" i="1"/>
  <c r="X71" i="1"/>
  <c r="M86" i="1"/>
  <c r="M83" i="1"/>
  <c r="M80" i="1"/>
  <c r="M77" i="1"/>
  <c r="M71" i="1"/>
  <c r="M74" i="1"/>
  <c r="AI22" i="1"/>
  <c r="AI19" i="1"/>
  <c r="X19" i="1"/>
  <c r="M31" i="1"/>
  <c r="M28" i="1"/>
  <c r="M22" i="1"/>
  <c r="E45" i="1"/>
  <c r="AI28" i="1"/>
  <c r="AI25" i="1"/>
  <c r="X37" i="1"/>
  <c r="X34" i="1"/>
  <c r="X31" i="1"/>
  <c r="X28" i="1"/>
  <c r="X25" i="1"/>
  <c r="X22" i="1"/>
  <c r="M40" i="1"/>
  <c r="M37" i="1"/>
  <c r="M34" i="1"/>
  <c r="M25" i="1"/>
  <c r="M19" i="1"/>
  <c r="B40" i="1"/>
  <c r="B37" i="1"/>
  <c r="B34" i="1"/>
  <c r="B31" i="1"/>
  <c r="B28" i="1"/>
  <c r="B25" i="1"/>
  <c r="B22" i="1"/>
  <c r="B19" i="1"/>
  <c r="AQ146" i="1"/>
  <c r="AP146" i="1"/>
  <c r="AL145" i="1" s="1"/>
  <c r="AO146" i="1"/>
  <c r="AN146" i="1"/>
  <c r="AF146" i="1"/>
  <c r="AE146" i="1"/>
  <c r="AA145" i="1" s="1"/>
  <c r="AD146" i="1"/>
  <c r="AC146" i="1"/>
  <c r="U146" i="1"/>
  <c r="T146" i="1"/>
  <c r="S146" i="1"/>
  <c r="R146" i="1"/>
  <c r="P145" i="1"/>
  <c r="J146" i="1"/>
  <c r="I146" i="1"/>
  <c r="H146" i="1"/>
  <c r="G146" i="1"/>
  <c r="E145" i="1" s="1"/>
  <c r="AL144" i="1"/>
  <c r="AA144" i="1"/>
  <c r="P144" i="1"/>
  <c r="E144" i="1"/>
  <c r="AR143" i="1"/>
  <c r="AL143" i="1"/>
  <c r="AG143" i="1"/>
  <c r="AA143" i="1"/>
  <c r="V143" i="1"/>
  <c r="P143" i="1"/>
  <c r="K143" i="1"/>
  <c r="E143" i="1"/>
  <c r="AQ47" i="1"/>
  <c r="AP47" i="1"/>
  <c r="AO47" i="1"/>
  <c r="AL46" i="1" s="1"/>
  <c r="AN47" i="1"/>
  <c r="AF47" i="1"/>
  <c r="AE47" i="1"/>
  <c r="AD47" i="1"/>
  <c r="AC47" i="1"/>
  <c r="AA46" i="1" s="1"/>
  <c r="U47" i="1"/>
  <c r="T47" i="1"/>
  <c r="P46" i="1" s="1"/>
  <c r="S47" i="1"/>
  <c r="R47" i="1"/>
  <c r="J47" i="1"/>
  <c r="I47" i="1"/>
  <c r="H47" i="1"/>
  <c r="G47" i="1"/>
  <c r="AL45" i="1"/>
  <c r="AA45" i="1"/>
  <c r="P45" i="1"/>
  <c r="AR44" i="1"/>
  <c r="AL44" i="1"/>
  <c r="AG44" i="1"/>
  <c r="AA44" i="1"/>
  <c r="V44" i="1"/>
  <c r="P44" i="1"/>
  <c r="K44" i="1"/>
  <c r="E44" i="1"/>
  <c r="E46" i="1"/>
</calcChain>
</file>

<file path=xl/sharedStrings.xml><?xml version="1.0" encoding="utf-8"?>
<sst xmlns="http://schemas.openxmlformats.org/spreadsheetml/2006/main" count="396" uniqueCount="186">
  <si>
    <t>PLAN DE ÎNVĂŢĂMÂNT</t>
  </si>
  <si>
    <t xml:space="preserve">ore: </t>
  </si>
  <si>
    <t xml:space="preserve">credite: </t>
  </si>
  <si>
    <t>din care:</t>
  </si>
  <si>
    <t>(c, s, l, p)</t>
  </si>
  <si>
    <t>E</t>
  </si>
  <si>
    <t>DF</t>
  </si>
  <si>
    <t xml:space="preserve">evaluări: </t>
  </si>
  <si>
    <t>VPI:</t>
  </si>
  <si>
    <t>ANUL III</t>
  </si>
  <si>
    <t>ANUL IV</t>
  </si>
  <si>
    <t>DISCIPLINE OPTIONALE</t>
  </si>
  <si>
    <t>DISCIPLINE FACULTATIVE</t>
  </si>
  <si>
    <t>RECTOR,</t>
  </si>
  <si>
    <r>
      <t>Nota</t>
    </r>
    <r>
      <rPr>
        <sz val="12"/>
        <color indexed="18"/>
        <rFont val="Arial"/>
        <family val="2"/>
      </rPr>
      <t xml:space="preserve">: Din fiecare dintre grupurile de </t>
    </r>
    <r>
      <rPr>
        <b/>
        <sz val="12"/>
        <color indexed="18"/>
        <rFont val="Arial"/>
        <family val="2"/>
      </rPr>
      <t xml:space="preserve">Discipline opţionale </t>
    </r>
    <r>
      <rPr>
        <sz val="12"/>
        <color indexed="18"/>
        <rFont val="Arial"/>
        <family val="2"/>
      </rPr>
      <t>se activează un număr de discipline  în funcţie de opţiunile studenţilor, de numărul studenţilor şi de acoperirea financiară.</t>
    </r>
  </si>
  <si>
    <t>SEMESTRUL 5</t>
  </si>
  <si>
    <t>SEMESTRUL 6</t>
  </si>
  <si>
    <t>SEMESTRUL 7</t>
  </si>
  <si>
    <t>SEMESTRUL 8</t>
  </si>
  <si>
    <t>DECAN,</t>
  </si>
  <si>
    <t>CodRSI.</t>
  </si>
  <si>
    <t>Cod DFI.</t>
  </si>
  <si>
    <t>CodDL.</t>
  </si>
  <si>
    <t>CodS</t>
  </si>
  <si>
    <r>
      <t xml:space="preserve">Ramura de stiinta </t>
    </r>
    <r>
      <rPr>
        <b/>
        <sz val="14"/>
        <color indexed="18"/>
        <rFont val="Arial"/>
        <family val="2"/>
      </rPr>
      <t>(RSI):</t>
    </r>
    <r>
      <rPr>
        <sz val="14"/>
        <color indexed="18"/>
        <rFont val="Arial"/>
        <family val="2"/>
      </rPr>
      <t xml:space="preserve"> </t>
    </r>
  </si>
  <si>
    <t>total/ sem.</t>
  </si>
  <si>
    <t>total/ săpt.</t>
  </si>
  <si>
    <r>
      <t xml:space="preserve">Specializarea </t>
    </r>
    <r>
      <rPr>
        <b/>
        <sz val="14"/>
        <color indexed="18"/>
        <rFont val="Arial"/>
        <family val="2"/>
      </rPr>
      <t>(S):</t>
    </r>
    <r>
      <rPr>
        <sz val="14"/>
        <color indexed="18"/>
        <rFont val="Arial"/>
        <family val="2"/>
      </rPr>
      <t xml:space="preserve"> </t>
    </r>
  </si>
  <si>
    <t>DC</t>
  </si>
  <si>
    <t>D</t>
  </si>
  <si>
    <t>* cu durata de 7 săptămâni x 26 ore din care stagiu de practică 2 săptămâni x 26 ore;  **constă din: a. verificarea cunoştinţelor fundamentale şi de specialitate; b. susţinerea lucrării de licenţă/diplomă.</t>
  </si>
  <si>
    <t>Inginerie mecanică, mecatronică, Inginerie industrială şi management</t>
  </si>
  <si>
    <t>Inginerie mecanică</t>
  </si>
  <si>
    <t>DD</t>
  </si>
  <si>
    <t>C</t>
  </si>
  <si>
    <t>Ştiinţe inginereşti</t>
  </si>
  <si>
    <t>Organe de maşini şi mecanisme</t>
  </si>
  <si>
    <t>Mecanica fluidelor şi maşini hidraulice I</t>
  </si>
  <si>
    <t>Termotehnică I</t>
  </si>
  <si>
    <t>Acţionări hidraulice şi pneumatice</t>
  </si>
  <si>
    <t>Metoda elementului finit</t>
  </si>
  <si>
    <t xml:space="preserve">Tehnologia de fabricaţie, mentenanţă şi recuperare </t>
  </si>
  <si>
    <t>Ingineria sistemelor de proces</t>
  </si>
  <si>
    <t>evaluări: 4E, 3D, 1C</t>
  </si>
  <si>
    <t>Organe de maşini şi tribologie</t>
  </si>
  <si>
    <t>Mecanica fluidelor şi maşini hidraulice II</t>
  </si>
  <si>
    <t xml:space="preserve">Termotehnică II </t>
  </si>
  <si>
    <t>Dinamica maşinilor şi utilajelor</t>
  </si>
  <si>
    <t>Disciplina opţional independentă 1</t>
  </si>
  <si>
    <t>Disciplina opţional independentă 2</t>
  </si>
  <si>
    <t>Disciplina opţional independentă 3</t>
  </si>
  <si>
    <t>DS</t>
  </si>
  <si>
    <t>Management</t>
  </si>
  <si>
    <t>Disciplina opţional independentă 4</t>
  </si>
  <si>
    <t>Disciplina opţional independentă 5</t>
  </si>
  <si>
    <t>Disciplina opţional independentă 6</t>
  </si>
  <si>
    <t>Disciplina opţional independentă 7</t>
  </si>
  <si>
    <t>Disciplina opţional independentă 8</t>
  </si>
  <si>
    <t>Disciplina opţional independentă 9</t>
  </si>
  <si>
    <t>evaluări: 4E, 3D</t>
  </si>
  <si>
    <t xml:space="preserve">Comunicare </t>
  </si>
  <si>
    <t>Marketing</t>
  </si>
  <si>
    <t>Disciplină opţională împachetată 1</t>
  </si>
  <si>
    <t>Disciplină opţională împachetată 2</t>
  </si>
  <si>
    <t>evaluări: 5E, 2D</t>
  </si>
  <si>
    <t>Pachetul 1P1.8.1 din setul 1P1.8</t>
  </si>
  <si>
    <t>Pachetul 1P1.8.2 din setul 1P1.8</t>
  </si>
  <si>
    <t>Limbaje de programare avansate *</t>
  </si>
  <si>
    <t xml:space="preserve">Pedagogia educaţiei </t>
  </si>
  <si>
    <t>Baze de date *</t>
  </si>
  <si>
    <t>Pedagogie I                                                          Fundamenrtele pedagogiei,                                                  Teoria şi metodologia curriculumului</t>
  </si>
  <si>
    <t xml:space="preserve">Pedagogie II,                                                                   Teoria şi metodologia instruirii,                                                Teoria şi metodologia evaluării      </t>
  </si>
  <si>
    <t>Managementul clasei de elevi</t>
  </si>
  <si>
    <t>Limbi de circulaţie internaţională în comunicarea interprofesională *</t>
  </si>
  <si>
    <t>Instruire asistată de calculator</t>
  </si>
  <si>
    <t>Practică pedagogică în învătământul preuniversitar obligatoriu (I)</t>
  </si>
  <si>
    <t xml:space="preserve">Didactica specialităţii </t>
  </si>
  <si>
    <t>Voluntariat</t>
  </si>
  <si>
    <t>Legenda</t>
  </si>
  <si>
    <t>Nume disciplina</t>
  </si>
  <si>
    <r>
      <rPr>
        <b/>
        <sz val="11"/>
        <color indexed="62"/>
        <rFont val="Arial"/>
        <family val="2"/>
      </rPr>
      <t>s</t>
    </r>
    <r>
      <rPr>
        <sz val="11"/>
        <color indexed="62"/>
        <rFont val="Arial"/>
        <family val="2"/>
      </rPr>
      <t>=nr.ore seminar</t>
    </r>
  </si>
  <si>
    <r>
      <rPr>
        <b/>
        <sz val="11"/>
        <color indexed="62"/>
        <rFont val="Arial"/>
        <family val="2"/>
      </rPr>
      <t>l</t>
    </r>
    <r>
      <rPr>
        <sz val="11"/>
        <color indexed="62"/>
        <rFont val="Arial"/>
        <family val="2"/>
      </rPr>
      <t>=nr.ore laborator</t>
    </r>
  </si>
  <si>
    <t>Cod</t>
  </si>
  <si>
    <t>nc</t>
  </si>
  <si>
    <t>FE</t>
  </si>
  <si>
    <t>c</t>
  </si>
  <si>
    <t>s</t>
  </si>
  <si>
    <t>l</t>
  </si>
  <si>
    <t>p</t>
  </si>
  <si>
    <t>CF</t>
  </si>
  <si>
    <t>VPI</t>
  </si>
  <si>
    <r>
      <rPr>
        <b/>
        <sz val="11"/>
        <color indexed="62"/>
        <rFont val="Arial"/>
        <family val="2"/>
      </rPr>
      <t>p</t>
    </r>
    <r>
      <rPr>
        <sz val="11"/>
        <color indexed="62"/>
        <rFont val="Arial"/>
        <family val="2"/>
      </rPr>
      <t>=nr.ore proiect</t>
    </r>
  </si>
  <si>
    <r>
      <rPr>
        <b/>
        <sz val="11"/>
        <color indexed="62"/>
        <rFont val="Arial"/>
        <family val="2"/>
      </rPr>
      <t>CF=</t>
    </r>
    <r>
      <rPr>
        <sz val="11"/>
        <color indexed="62"/>
        <rFont val="Arial"/>
        <family val="2"/>
      </rPr>
      <t>categorie formativa careia ii apartine disciplina</t>
    </r>
  </si>
  <si>
    <r>
      <rPr>
        <b/>
        <sz val="11"/>
        <color indexed="62"/>
        <rFont val="Arial"/>
        <family val="2"/>
      </rPr>
      <t>Cod</t>
    </r>
    <r>
      <rPr>
        <sz val="11"/>
        <color indexed="62"/>
        <rFont val="Arial"/>
        <family val="2"/>
      </rPr>
      <t xml:space="preserve"> = cod disciplina</t>
    </r>
  </si>
  <si>
    <r>
      <rPr>
        <b/>
        <sz val="12"/>
        <color indexed="62"/>
        <rFont val="Arial"/>
        <family val="2"/>
      </rPr>
      <t>CF</t>
    </r>
    <r>
      <rPr>
        <sz val="12"/>
        <color indexed="62"/>
        <rFont val="Symbol"/>
        <family val="1"/>
        <charset val="2"/>
      </rPr>
      <t>Î</t>
    </r>
    <r>
      <rPr>
        <sz val="12"/>
        <color indexed="62"/>
        <rFont val="Arial"/>
        <family val="2"/>
      </rPr>
      <t>{DC, DD, DF, DS}</t>
    </r>
  </si>
  <si>
    <r>
      <rPr>
        <b/>
        <sz val="11"/>
        <color indexed="62"/>
        <rFont val="Arial"/>
        <family val="2"/>
      </rPr>
      <t xml:space="preserve">nc </t>
    </r>
    <r>
      <rPr>
        <sz val="11"/>
        <color indexed="62"/>
        <rFont val="Arial"/>
        <family val="2"/>
      </rPr>
      <t>= nr.credite transferabile</t>
    </r>
  </si>
  <si>
    <r>
      <rPr>
        <b/>
        <sz val="12"/>
        <color indexed="62"/>
        <rFont val="Arial"/>
        <family val="2"/>
      </rPr>
      <t>DC</t>
    </r>
    <r>
      <rPr>
        <sz val="12"/>
        <color indexed="62"/>
        <rFont val="Arial"/>
        <family val="2"/>
      </rPr>
      <t xml:space="preserve"> - disciplina complementara</t>
    </r>
  </si>
  <si>
    <r>
      <rPr>
        <b/>
        <sz val="11"/>
        <color indexed="62"/>
        <rFont val="Arial"/>
        <family val="2"/>
      </rPr>
      <t>FE</t>
    </r>
    <r>
      <rPr>
        <sz val="11"/>
        <color indexed="62"/>
        <rFont val="Arial"/>
        <family val="2"/>
      </rPr>
      <t xml:space="preserve"> = forma de evaluare</t>
    </r>
  </si>
  <si>
    <r>
      <rPr>
        <b/>
        <sz val="12"/>
        <color indexed="62"/>
        <rFont val="Arial"/>
        <family val="2"/>
      </rPr>
      <t>DD</t>
    </r>
    <r>
      <rPr>
        <sz val="12"/>
        <color indexed="62"/>
        <rFont val="Arial"/>
        <family val="2"/>
      </rPr>
      <t xml:space="preserve"> - disciplina in domeniu</t>
    </r>
  </si>
  <si>
    <r>
      <t xml:space="preserve"> </t>
    </r>
    <r>
      <rPr>
        <b/>
        <sz val="11"/>
        <color indexed="62"/>
        <rFont val="Arial"/>
        <family val="2"/>
      </rPr>
      <t>FE</t>
    </r>
    <r>
      <rPr>
        <sz val="11"/>
        <color indexed="62"/>
        <rFont val="Arial"/>
        <family val="2"/>
      </rPr>
      <t xml:space="preserve"> </t>
    </r>
    <r>
      <rPr>
        <sz val="11"/>
        <color indexed="62"/>
        <rFont val="Symbol"/>
        <family val="1"/>
        <charset val="2"/>
      </rPr>
      <t>Î</t>
    </r>
    <r>
      <rPr>
        <sz val="11"/>
        <color indexed="62"/>
        <rFont val="Arial"/>
        <family val="2"/>
      </rPr>
      <t xml:space="preserve"> {E, D, C, P-E, P-D}</t>
    </r>
  </si>
  <si>
    <r>
      <rPr>
        <b/>
        <sz val="12"/>
        <color indexed="62"/>
        <rFont val="Arial"/>
        <family val="2"/>
      </rPr>
      <t>DF</t>
    </r>
    <r>
      <rPr>
        <sz val="12"/>
        <color indexed="62"/>
        <rFont val="Arial"/>
        <family val="2"/>
      </rPr>
      <t xml:space="preserve"> - disciplina fundamentala</t>
    </r>
  </si>
  <si>
    <r>
      <rPr>
        <b/>
        <sz val="11"/>
        <color indexed="62"/>
        <rFont val="Arial"/>
        <family val="2"/>
      </rPr>
      <t>E</t>
    </r>
    <r>
      <rPr>
        <sz val="11"/>
        <color indexed="62"/>
        <rFont val="Arial"/>
        <family val="2"/>
      </rPr>
      <t>=examen</t>
    </r>
  </si>
  <si>
    <r>
      <rPr>
        <b/>
        <sz val="12"/>
        <color indexed="62"/>
        <rFont val="Arial"/>
        <family val="2"/>
      </rPr>
      <t>DS</t>
    </r>
    <r>
      <rPr>
        <sz val="12"/>
        <color indexed="62"/>
        <rFont val="Arial"/>
        <family val="2"/>
      </rPr>
      <t xml:space="preserve"> - disciplina de specialitate</t>
    </r>
  </si>
  <si>
    <r>
      <rPr>
        <b/>
        <sz val="11"/>
        <color indexed="62"/>
        <rFont val="Arial"/>
        <family val="2"/>
      </rPr>
      <t>D</t>
    </r>
    <r>
      <rPr>
        <sz val="11"/>
        <color indexed="62"/>
        <rFont val="Arial"/>
        <family val="2"/>
      </rPr>
      <t>=evaluare distribuita</t>
    </r>
  </si>
  <si>
    <r>
      <rPr>
        <b/>
        <sz val="11"/>
        <color indexed="62"/>
        <rFont val="Arial"/>
        <family val="2"/>
      </rPr>
      <t>VPI</t>
    </r>
    <r>
      <rPr>
        <sz val="11"/>
        <color indexed="62"/>
        <rFont val="Arial"/>
        <family val="2"/>
      </rPr>
      <t xml:space="preserve"> = volum de ore necesar pregatirii individuale</t>
    </r>
  </si>
  <si>
    <r>
      <rPr>
        <b/>
        <sz val="11"/>
        <color indexed="62"/>
        <rFont val="Arial"/>
        <family val="2"/>
      </rPr>
      <t>C</t>
    </r>
    <r>
      <rPr>
        <sz val="11"/>
        <color indexed="62"/>
        <rFont val="Arial"/>
        <family val="2"/>
      </rPr>
      <t xml:space="preserve">=colocviu </t>
    </r>
  </si>
  <si>
    <t>Exemplu</t>
  </si>
  <si>
    <r>
      <rPr>
        <b/>
        <sz val="11"/>
        <color indexed="62"/>
        <rFont val="Arial"/>
        <family val="2"/>
      </rPr>
      <t>P - E</t>
    </r>
    <r>
      <rPr>
        <sz val="11"/>
        <color indexed="62"/>
        <rFont val="Arial"/>
        <family val="2"/>
      </rPr>
      <t xml:space="preserve"> - proiect autonom cu examinare ca si in cazul   disciplinelor cu examen</t>
    </r>
  </si>
  <si>
    <t>Analiza matematica</t>
  </si>
  <si>
    <r>
      <rPr>
        <b/>
        <sz val="11"/>
        <color indexed="62"/>
        <rFont val="Arial"/>
        <family val="2"/>
      </rPr>
      <t>P - D</t>
    </r>
    <r>
      <rPr>
        <sz val="11"/>
        <color indexed="62"/>
        <rFont val="Arial"/>
        <family val="2"/>
      </rPr>
      <t xml:space="preserve"> - proiect autonom cu examinare ca si in cazul disciplinelor cu evaluare distribuita</t>
    </r>
  </si>
  <si>
    <r>
      <rPr>
        <b/>
        <sz val="11"/>
        <color indexed="62"/>
        <rFont val="Arial"/>
        <family val="2"/>
      </rPr>
      <t>c</t>
    </r>
    <r>
      <rPr>
        <sz val="11"/>
        <color indexed="62"/>
        <rFont val="Arial"/>
        <family val="2"/>
      </rPr>
      <t>=nr.ore curs/semestru</t>
    </r>
  </si>
  <si>
    <t>Elaborare lucrare de diplomă*</t>
  </si>
  <si>
    <t xml:space="preserve">Examen de diplomă** </t>
  </si>
  <si>
    <t>ciclul</t>
  </si>
  <si>
    <t>c1c2c3</t>
  </si>
  <si>
    <t>a1a2</t>
  </si>
  <si>
    <t>L</t>
  </si>
  <si>
    <t>01</t>
  </si>
  <si>
    <t>02</t>
  </si>
  <si>
    <t>03</t>
  </si>
  <si>
    <t>04</t>
  </si>
  <si>
    <t>05</t>
  </si>
  <si>
    <t>06</t>
  </si>
  <si>
    <t xml:space="preserve">Disciplina opţional independentă 1                                                      1 Mecanica ruperii şi deformării plastice </t>
  </si>
  <si>
    <t xml:space="preserve">Disciplina opţional independentă 1                                                              2 Materiale compozite </t>
  </si>
  <si>
    <t>07</t>
  </si>
  <si>
    <t>08</t>
  </si>
  <si>
    <t>09</t>
  </si>
  <si>
    <t>010</t>
  </si>
  <si>
    <t>011</t>
  </si>
  <si>
    <t>012</t>
  </si>
  <si>
    <t>Disciplina opţional independentă 10                                      1 Metoda elementului finit II</t>
  </si>
  <si>
    <t>Disciplina opţional independentă 10                                      2 Analiza numerică a tensiunilor termomecanice</t>
  </si>
  <si>
    <t>Disciplina opţional independentă 4                                      1 Metode experimentale în ingineria mecanică</t>
  </si>
  <si>
    <t>Disciplină opţională împachetată 1                                         1 Mecanica, construcţia şi proiectarea structurilor *</t>
  </si>
  <si>
    <t>Disciplină opţională împachetată 1                                         2 Probleme speciale de rezistenţa materialelor</t>
  </si>
  <si>
    <t>Disciplină opţională împachetată 2                                         1 Statica, stabilitatea şi dinamica structurilor</t>
  </si>
  <si>
    <t>Disciplină opţională împachetată 2                                         2 Mecanica contactului</t>
  </si>
  <si>
    <t>4</t>
  </si>
  <si>
    <t>Disciplina opţional independentă 2                                       2 Transfer de căldură şi masă</t>
  </si>
  <si>
    <t>Disciplina opţional independentă 4                                             2 Tehnici de măsură în inginerie</t>
  </si>
  <si>
    <t>Disciplina opţional independentă 5                                             1 Maşini de ridicat şi transportat</t>
  </si>
  <si>
    <t>Disciplina opţional independentă 5                                             2 Sisteme şi mijloace de transport</t>
  </si>
  <si>
    <t>Disciplina opţional independentă 6                                             1 Scule, dispozitive, verificatoare</t>
  </si>
  <si>
    <t xml:space="preserve">Disciplina opţional independentă 6                                             2 Bazele sudării </t>
  </si>
  <si>
    <t>Disciplina opţional independentă 7                                              1 Tratamente termice</t>
  </si>
  <si>
    <t>Disciplina opţional independentă 7                                             2 Selecţia materialelor şi tehnologiilor</t>
  </si>
  <si>
    <t>Disciplina opţional independentă 8                                              1 Proiectarea maşinilor şi instalaţiilor</t>
  </si>
  <si>
    <t>Disciplina opţional independentă 8                                                2 Medii de proiectare ACAD, Solid, ProEng</t>
  </si>
  <si>
    <t>Disciplina opţional independentă 9                                             1 Poluarea aerului ţi instalaţii de ardere</t>
  </si>
  <si>
    <t xml:space="preserve">Disciplina opţional independentă 9                                             2 Protecţia mediului </t>
  </si>
  <si>
    <t>Universitatea Politehnica Timişoara</t>
  </si>
  <si>
    <t xml:space="preserve">Facultatea </t>
  </si>
  <si>
    <t>de Mecanică</t>
  </si>
  <si>
    <r>
      <t xml:space="preserve">Domeniul fundamental </t>
    </r>
    <r>
      <rPr>
        <b/>
        <sz val="14"/>
        <color indexed="18"/>
        <rFont val="Arial"/>
        <family val="2"/>
      </rPr>
      <t>(DFI):</t>
    </r>
    <r>
      <rPr>
        <sz val="14"/>
        <color indexed="18"/>
        <rFont val="Arial"/>
        <family val="2"/>
      </rPr>
      <t xml:space="preserve"> </t>
    </r>
  </si>
  <si>
    <r>
      <t xml:space="preserve">Domeniul de licenta </t>
    </r>
    <r>
      <rPr>
        <b/>
        <sz val="14"/>
        <color indexed="18"/>
        <rFont val="Arial"/>
        <family val="2"/>
      </rPr>
      <t>(DL):</t>
    </r>
    <r>
      <rPr>
        <sz val="14"/>
        <color indexed="18"/>
        <rFont val="Arial"/>
        <family val="2"/>
      </rPr>
      <t xml:space="preserve"> </t>
    </r>
  </si>
  <si>
    <t>f</t>
  </si>
  <si>
    <t>1</t>
  </si>
  <si>
    <t>2</t>
  </si>
  <si>
    <t>3</t>
  </si>
  <si>
    <t>5</t>
  </si>
  <si>
    <t>6</t>
  </si>
  <si>
    <t>7</t>
  </si>
  <si>
    <t>8</t>
  </si>
  <si>
    <t>9</t>
  </si>
  <si>
    <r>
      <rPr>
        <b/>
        <sz val="12"/>
        <color indexed="18"/>
        <rFont val="Arial"/>
        <family val="2"/>
      </rPr>
      <t>f</t>
    </r>
    <r>
      <rPr>
        <sz val="12"/>
        <color indexed="18"/>
        <rFont val="Arial"/>
        <family val="2"/>
      </rPr>
      <t xml:space="preserve"> - disciplina facultativa</t>
    </r>
  </si>
  <si>
    <t>Disciplină opţional independentă 10</t>
  </si>
  <si>
    <t>Practică 100 ore/centralizat</t>
  </si>
  <si>
    <t>Competenţe profesionale:</t>
  </si>
  <si>
    <t>Identificarea, definirea, utilizarea noţiunilor din ştiinţele fundamentale specifice domeniului ingineriei.</t>
  </si>
  <si>
    <t>Utilizarea principiilor şi instrumentelor grafice pentru descrierea şi proiectarea sistemelor şi proceselor mecanice.</t>
  </si>
  <si>
    <t>Alegerea, instalarea, exploatarea şi mentenanţa sistemelor din domeniul ingineriei mecanice.</t>
  </si>
  <si>
    <t>Aplicarea metodelor de proiectare, analiza şi testare a elementelor şi sistemelor mecanice.</t>
  </si>
  <si>
    <t>Interpretarea şi fundamentarea pe criterii tehnologice, funcţionale şi economice a soluţiilor sistemelor mecanice.</t>
  </si>
  <si>
    <t>Implementarea şi coordonarea sistemului de management al calităţii şi marketing.</t>
  </si>
  <si>
    <t>Competenţe transversale:</t>
  </si>
  <si>
    <t>Respectarea principiilor, normelor şi valorilor codului de etică profesională prin abordarea unei strategii de muncă riguroasă, eficientă şi responsabilă în rezolvarea problemelor si luarea deciziilor.</t>
  </si>
  <si>
    <t>Aplicarea tehnicilor de relaţionare şi muncă eficientă în echipă multidisciplinară, pe diverse paliere ierarhice, în cadrul colectivului de lucru‐managementul de proiect specific.</t>
  </si>
  <si>
    <t>Utilizarea adecvată a metodelor şi tehnicilor eficiente de învăţare pe durata întregii vieţi; utilizarea adecvată de informaţii şi comunicarea orală şi scrisă într‐o limbă de circulaţie europeană.</t>
  </si>
  <si>
    <t>Disciplina opţional independentă 2                                          1 Instalaţii frigorifice şi pompe de caldura</t>
  </si>
  <si>
    <t>Disciplina opţional independentă 3                                         1 Turbomaşini</t>
  </si>
  <si>
    <t>Disciplina opţional independentă 3                                         2 Echipamente şi instalaţii hidropneumatice</t>
  </si>
  <si>
    <t>An universitar 2020 - 2021</t>
  </si>
  <si>
    <t>Conf.univ.dr.ing.Florin DRĂGAN</t>
  </si>
  <si>
    <t>Conf.dr.ing. Eugen GHITA</t>
  </si>
  <si>
    <t>(*) - discipline optionale activate in anul universitar 2020/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</si>
</sst>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0"/>
      <name val="Arial"/>
      <charset val="238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62"/>
      <name val="Arial"/>
      <family val="2"/>
    </font>
    <font>
      <sz val="12"/>
      <color indexed="62"/>
      <name val="Microsoft Sans Serif"/>
      <family val="2"/>
    </font>
    <font>
      <b/>
      <sz val="14"/>
      <color indexed="18"/>
      <name val="Arial"/>
      <family val="2"/>
    </font>
    <font>
      <sz val="8"/>
      <color indexed="18"/>
      <name val="Arial"/>
      <family val="2"/>
    </font>
    <font>
      <sz val="14"/>
      <color indexed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trike/>
      <sz val="14"/>
      <color indexed="18"/>
      <name val="Arial"/>
      <family val="2"/>
    </font>
    <font>
      <b/>
      <sz val="14"/>
      <color indexed="62"/>
      <name val="Arial"/>
      <family val="2"/>
    </font>
    <font>
      <sz val="14"/>
      <color indexed="18"/>
      <name val="Verdana"/>
      <family val="2"/>
    </font>
    <font>
      <sz val="14"/>
      <name val="Verdana"/>
      <family val="2"/>
    </font>
    <font>
      <b/>
      <sz val="12"/>
      <color indexed="18"/>
      <name val="Arial"/>
      <family val="2"/>
    </font>
    <font>
      <sz val="14"/>
      <color indexed="18"/>
      <name val="Arial"/>
      <family val="2"/>
    </font>
    <font>
      <sz val="10"/>
      <color indexed="62"/>
      <name val="Arial"/>
      <family val="2"/>
    </font>
    <font>
      <sz val="10"/>
      <color indexed="62"/>
      <name val="Microsoft Sans Serif"/>
      <family val="2"/>
    </font>
    <font>
      <sz val="11"/>
      <name val="Arial"/>
      <family val="2"/>
    </font>
    <font>
      <sz val="12"/>
      <color indexed="18"/>
      <name val="Microsoft Sans Serif"/>
      <family val="2"/>
    </font>
    <font>
      <b/>
      <sz val="12"/>
      <color indexed="62"/>
      <name val="Arial"/>
      <family val="2"/>
    </font>
    <font>
      <sz val="11"/>
      <color indexed="62"/>
      <name val="Arial"/>
      <family val="2"/>
    </font>
    <font>
      <b/>
      <sz val="11"/>
      <color indexed="62"/>
      <name val="Arial"/>
      <family val="2"/>
    </font>
    <font>
      <sz val="12"/>
      <color indexed="56"/>
      <name val="Arial"/>
      <family val="2"/>
    </font>
    <font>
      <sz val="11"/>
      <color indexed="56"/>
      <name val="Arial"/>
      <family val="2"/>
    </font>
    <font>
      <sz val="12"/>
      <color indexed="62"/>
      <name val="Symbol"/>
      <family val="1"/>
      <charset val="2"/>
    </font>
    <font>
      <sz val="11"/>
      <color indexed="62"/>
      <name val="Symbol"/>
      <family val="1"/>
      <charset val="2"/>
    </font>
    <font>
      <sz val="11"/>
      <color indexed="18"/>
      <name val="Microsoft Sans Serif"/>
      <family val="2"/>
    </font>
    <font>
      <sz val="14"/>
      <color indexed="62"/>
      <name val="Microsoft Sans Serif"/>
      <family val="2"/>
    </font>
    <font>
      <sz val="14"/>
      <color indexed="62"/>
      <name val="Arial"/>
      <family val="2"/>
    </font>
    <font>
      <sz val="14"/>
      <color rgb="FF000080"/>
      <name val="Arial"/>
      <family val="2"/>
    </font>
    <font>
      <sz val="12"/>
      <color rgb="FF000080"/>
      <name val="Arial"/>
      <family val="2"/>
    </font>
    <font>
      <b/>
      <sz val="12"/>
      <color rgb="FF000080"/>
      <name val="Arial"/>
      <family val="2"/>
    </font>
    <font>
      <sz val="14"/>
      <color rgb="FF000080"/>
      <name val="Verdana"/>
      <family val="2"/>
    </font>
    <font>
      <b/>
      <sz val="14"/>
      <color rgb="FF000080"/>
      <name val="Arial"/>
      <family val="2"/>
    </font>
    <font>
      <sz val="10"/>
      <color rgb="FF000080"/>
      <name val="Arial"/>
      <family val="2"/>
    </font>
    <font>
      <sz val="14"/>
      <color rgb="FF002060"/>
      <name val="Arial"/>
      <family val="2"/>
    </font>
    <font>
      <sz val="12"/>
      <color rgb="FF000080"/>
      <name val="Verdana"/>
      <family val="2"/>
    </font>
    <font>
      <sz val="10"/>
      <color rgb="FF000080"/>
      <name val="Arial"/>
      <family val="2"/>
      <charset val="238"/>
    </font>
    <font>
      <sz val="12"/>
      <color rgb="FF000080"/>
      <name val="Verdana"/>
      <family val="2"/>
      <charset val="238"/>
    </font>
    <font>
      <sz val="10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2"/>
      </left>
      <right/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/>
      <right/>
      <top style="medium">
        <color indexed="62"/>
      </top>
      <bottom style="double">
        <color indexed="64"/>
      </bottom>
      <diagonal/>
    </border>
    <border>
      <left/>
      <right style="medium">
        <color indexed="62"/>
      </right>
      <top style="medium">
        <color indexed="62"/>
      </top>
      <bottom/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2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2"/>
      </bottom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2"/>
      </left>
      <right/>
      <top/>
      <bottom style="medium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56"/>
      </left>
      <right/>
      <top style="medium">
        <color indexed="56"/>
      </top>
      <bottom style="medium">
        <color indexed="56"/>
      </bottom>
      <diagonal/>
    </border>
    <border>
      <left/>
      <right/>
      <top style="medium">
        <color indexed="56"/>
      </top>
      <bottom style="medium">
        <color indexed="56"/>
      </bottom>
      <diagonal/>
    </border>
    <border>
      <left/>
      <right style="medium">
        <color indexed="56"/>
      </right>
      <top style="medium">
        <color indexed="56"/>
      </top>
      <bottom style="medium">
        <color indexed="56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2"/>
      </right>
      <top/>
      <bottom style="double">
        <color indexed="64"/>
      </bottom>
      <diagonal/>
    </border>
    <border>
      <left/>
      <right style="medium">
        <color indexed="62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6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4" fillId="0" borderId="0" xfId="0" applyFont="1" applyFill="1" applyAlignment="1">
      <alignment horizontal="left" vertical="center"/>
    </xf>
    <xf numFmtId="0" fontId="4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Fill="1" applyAlignment="1"/>
    <xf numFmtId="0" fontId="1" fillId="0" borderId="0" xfId="0" applyFont="1" applyFill="1" applyAlignment="1"/>
    <xf numFmtId="0" fontId="4" fillId="0" borderId="0" xfId="0" applyFont="1" applyBorder="1"/>
    <xf numFmtId="0" fontId="1" fillId="0" borderId="0" xfId="0" quotePrefix="1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10" fillId="0" borderId="0" xfId="0" applyFont="1" applyFill="1"/>
    <xf numFmtId="0" fontId="11" fillId="0" borderId="0" xfId="0" applyFont="1" applyFill="1" applyAlignment="1">
      <alignment horizont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0" xfId="0" applyFont="1"/>
    <xf numFmtId="0" fontId="9" fillId="0" borderId="9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3" fontId="9" fillId="0" borderId="14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Alignment="1"/>
    <xf numFmtId="0" fontId="14" fillId="0" borderId="0" xfId="0" applyFont="1" applyFill="1" applyAlignment="1"/>
    <xf numFmtId="0" fontId="9" fillId="0" borderId="14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/>
    <xf numFmtId="0" fontId="18" fillId="0" borderId="0" xfId="0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left"/>
    </xf>
    <xf numFmtId="0" fontId="1" fillId="0" borderId="18" xfId="0" applyFont="1" applyFill="1" applyBorder="1" applyAlignment="1">
      <alignment vertical="center"/>
    </xf>
    <xf numFmtId="0" fontId="4" fillId="0" borderId="19" xfId="0" applyFont="1" applyFill="1" applyBorder="1"/>
    <xf numFmtId="0" fontId="4" fillId="0" borderId="20" xfId="0" applyFont="1" applyFill="1" applyBorder="1"/>
    <xf numFmtId="0" fontId="1" fillId="0" borderId="19" xfId="0" applyFont="1" applyFill="1" applyBorder="1" applyAlignment="1">
      <alignment vertical="center"/>
    </xf>
    <xf numFmtId="0" fontId="2" fillId="0" borderId="19" xfId="0" applyFont="1" applyFill="1" applyBorder="1"/>
    <xf numFmtId="0" fontId="20" fillId="0" borderId="19" xfId="0" applyFont="1" applyFill="1" applyBorder="1"/>
    <xf numFmtId="0" fontId="20" fillId="0" borderId="21" xfId="0" applyFont="1" applyFill="1" applyBorder="1"/>
    <xf numFmtId="0" fontId="21" fillId="0" borderId="0" xfId="0" applyFont="1" applyFill="1" applyBorder="1"/>
    <xf numFmtId="0" fontId="22" fillId="0" borderId="22" xfId="0" applyFont="1" applyFill="1" applyBorder="1" applyAlignment="1"/>
    <xf numFmtId="0" fontId="23" fillId="0" borderId="0" xfId="0" applyFont="1" applyFill="1" applyBorder="1" applyAlignment="1">
      <alignment horizontal="left" vertical="center"/>
    </xf>
    <xf numFmtId="0" fontId="20" fillId="0" borderId="0" xfId="0" applyFont="1" applyFill="1" applyBorder="1"/>
    <xf numFmtId="0" fontId="20" fillId="0" borderId="23" xfId="0" applyFont="1" applyFill="1" applyBorder="1"/>
    <xf numFmtId="0" fontId="2" fillId="0" borderId="22" xfId="0" applyFont="1" applyFill="1" applyBorder="1" applyAlignment="1">
      <alignment vertical="center" wrapText="1"/>
    </xf>
    <xf numFmtId="0" fontId="23" fillId="0" borderId="0" xfId="0" quotePrefix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4" fillId="0" borderId="23" xfId="0" applyFont="1" applyFill="1" applyBorder="1"/>
    <xf numFmtId="0" fontId="2" fillId="0" borderId="2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5" fillId="0" borderId="22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3" xfId="0" quotePrefix="1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22" xfId="0" quotePrefix="1" applyFont="1" applyFill="1" applyBorder="1" applyAlignment="1">
      <alignment horizontal="left" vertical="center" wrapText="1"/>
    </xf>
    <xf numFmtId="0" fontId="23" fillId="0" borderId="0" xfId="0" quotePrefix="1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4" fillId="0" borderId="23" xfId="0" applyFont="1" applyBorder="1"/>
    <xf numFmtId="0" fontId="5" fillId="0" borderId="26" xfId="0" applyFont="1" applyFill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7" fillId="0" borderId="0" xfId="0" applyFont="1" applyAlignment="1"/>
    <xf numFmtId="0" fontId="1" fillId="0" borderId="0" xfId="0" applyFont="1" applyAlignment="1"/>
    <xf numFmtId="0" fontId="2" fillId="0" borderId="0" xfId="0" applyFont="1" applyFill="1" applyAlignment="1"/>
    <xf numFmtId="0" fontId="15" fillId="0" borderId="0" xfId="0" applyFont="1" applyFill="1"/>
    <xf numFmtId="0" fontId="32" fillId="0" borderId="0" xfId="0" applyFont="1" applyFill="1" applyAlignment="1"/>
    <xf numFmtId="0" fontId="33" fillId="0" borderId="0" xfId="0" applyFont="1"/>
    <xf numFmtId="0" fontId="33" fillId="0" borderId="0" xfId="0" applyFont="1" applyBorder="1" applyAlignment="1"/>
    <xf numFmtId="0" fontId="34" fillId="0" borderId="0" xfId="0" applyFont="1" applyFill="1"/>
    <xf numFmtId="0" fontId="33" fillId="0" borderId="0" xfId="0" applyFont="1" applyFill="1"/>
    <xf numFmtId="0" fontId="32" fillId="0" borderId="0" xfId="0" applyFont="1" applyFill="1"/>
    <xf numFmtId="0" fontId="35" fillId="0" borderId="0" xfId="0" applyFont="1" applyFill="1"/>
    <xf numFmtId="0" fontId="33" fillId="0" borderId="0" xfId="0" applyFont="1" applyFill="1" applyAlignment="1">
      <alignment horizontal="left" vertical="center"/>
    </xf>
    <xf numFmtId="0" fontId="36" fillId="0" borderId="0" xfId="0" applyFont="1" applyFill="1" applyAlignment="1">
      <alignment horizontal="center"/>
    </xf>
    <xf numFmtId="0" fontId="32" fillId="0" borderId="5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0" xfId="0" applyFont="1"/>
    <xf numFmtId="0" fontId="37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vertical="center"/>
    </xf>
    <xf numFmtId="0" fontId="32" fillId="0" borderId="10" xfId="0" applyFont="1" applyFill="1" applyBorder="1" applyAlignment="1">
      <alignment vertical="center"/>
    </xf>
    <xf numFmtId="0" fontId="32" fillId="0" borderId="11" xfId="0" applyFont="1" applyFill="1" applyBorder="1" applyAlignment="1">
      <alignment vertical="center"/>
    </xf>
    <xf numFmtId="0" fontId="36" fillId="0" borderId="12" xfId="0" applyFont="1" applyFill="1" applyBorder="1" applyAlignment="1">
      <alignment vertical="center"/>
    </xf>
    <xf numFmtId="0" fontId="36" fillId="0" borderId="9" xfId="0" applyFont="1" applyFill="1" applyBorder="1" applyAlignment="1">
      <alignment vertical="center"/>
    </xf>
    <xf numFmtId="0" fontId="36" fillId="0" borderId="13" xfId="0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0" fontId="32" fillId="0" borderId="14" xfId="0" applyNumberFormat="1" applyFont="1" applyFill="1" applyBorder="1" applyAlignment="1">
      <alignment horizontal="center" vertical="center"/>
    </xf>
    <xf numFmtId="0" fontId="32" fillId="0" borderId="7" xfId="0" applyNumberFormat="1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vertical="center"/>
    </xf>
    <xf numFmtId="0" fontId="33" fillId="0" borderId="0" xfId="0" applyFont="1" applyFill="1" applyBorder="1"/>
    <xf numFmtId="0" fontId="32" fillId="0" borderId="28" xfId="0" applyFont="1" applyBorder="1" applyAlignment="1">
      <alignment horizontal="center" wrapText="1"/>
    </xf>
    <xf numFmtId="0" fontId="32" fillId="0" borderId="29" xfId="0" applyFont="1" applyBorder="1"/>
    <xf numFmtId="0" fontId="32" fillId="0" borderId="30" xfId="0" applyFont="1" applyBorder="1"/>
    <xf numFmtId="0" fontId="32" fillId="0" borderId="31" xfId="0" applyFont="1" applyBorder="1" applyAlignment="1">
      <alignment horizontal="center" wrapText="1"/>
    </xf>
    <xf numFmtId="0" fontId="32" fillId="0" borderId="10" xfId="0" applyFont="1" applyFill="1" applyBorder="1" applyAlignment="1">
      <alignment horizontal="center" vertical="center" wrapText="1"/>
    </xf>
    <xf numFmtId="0" fontId="32" fillId="0" borderId="31" xfId="0" applyFont="1" applyBorder="1"/>
    <xf numFmtId="0" fontId="32" fillId="0" borderId="32" xfId="0" applyFont="1" applyBorder="1"/>
    <xf numFmtId="0" fontId="33" fillId="0" borderId="0" xfId="0" applyFont="1" applyFill="1" applyBorder="1" applyAlignment="1">
      <alignment horizontal="center" vertical="center" wrapText="1"/>
    </xf>
    <xf numFmtId="3" fontId="32" fillId="0" borderId="14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/>
    <xf numFmtId="0" fontId="34" fillId="0" borderId="0" xfId="0" applyFont="1" applyFill="1" applyAlignment="1">
      <alignment horizontal="center"/>
    </xf>
    <xf numFmtId="49" fontId="9" fillId="0" borderId="33" xfId="0" applyNumberFormat="1" applyFont="1" applyFill="1" applyBorder="1" applyAlignment="1">
      <alignment horizontal="center" vertical="top"/>
    </xf>
    <xf numFmtId="0" fontId="9" fillId="0" borderId="33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vertical="center"/>
    </xf>
    <xf numFmtId="0" fontId="10" fillId="0" borderId="33" xfId="0" applyFont="1" applyFill="1" applyBorder="1" applyAlignment="1">
      <alignment vertical="center"/>
    </xf>
    <xf numFmtId="0" fontId="9" fillId="0" borderId="33" xfId="0" applyNumberFormat="1" applyFont="1" applyFill="1" applyBorder="1" applyAlignment="1">
      <alignment horizontal="center" vertical="center"/>
    </xf>
    <xf numFmtId="0" fontId="32" fillId="0" borderId="33" xfId="0" applyFont="1" applyFill="1" applyBorder="1" applyAlignment="1">
      <alignment horizontal="center" vertical="center"/>
    </xf>
    <xf numFmtId="0" fontId="32" fillId="0" borderId="33" xfId="0" applyFont="1" applyFill="1" applyBorder="1" applyAlignment="1">
      <alignment vertical="center"/>
    </xf>
    <xf numFmtId="0" fontId="32" fillId="0" borderId="3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center"/>
    </xf>
    <xf numFmtId="0" fontId="32" fillId="0" borderId="0" xfId="0" applyFont="1" applyBorder="1" applyAlignment="1"/>
    <xf numFmtId="0" fontId="7" fillId="0" borderId="0" xfId="0" quotePrefix="1" applyFont="1" applyFill="1" applyBorder="1" applyAlignment="1">
      <alignment vertical="center" wrapText="1" shrinkToFit="1"/>
    </xf>
    <xf numFmtId="0" fontId="30" fillId="0" borderId="0" xfId="0" applyFont="1" applyFill="1" applyBorder="1"/>
    <xf numFmtId="0" fontId="9" fillId="0" borderId="19" xfId="0" applyFont="1" applyFill="1" applyBorder="1"/>
    <xf numFmtId="0" fontId="10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left" vertical="center" wrapText="1"/>
    </xf>
    <xf numFmtId="0" fontId="31" fillId="0" borderId="0" xfId="0" quotePrefix="1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0" xfId="0" applyFont="1" applyFill="1" applyBorder="1"/>
    <xf numFmtId="0" fontId="10" fillId="0" borderId="19" xfId="0" applyFont="1" applyFill="1" applyBorder="1"/>
    <xf numFmtId="0" fontId="31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31" fillId="0" borderId="34" xfId="0" applyFont="1" applyFill="1" applyBorder="1" applyAlignment="1">
      <alignment horizontal="center" vertical="center"/>
    </xf>
    <xf numFmtId="0" fontId="10" fillId="0" borderId="0" xfId="0" applyFont="1" applyBorder="1"/>
    <xf numFmtId="0" fontId="31" fillId="0" borderId="26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 wrapText="1"/>
    </xf>
    <xf numFmtId="0" fontId="34" fillId="0" borderId="0" xfId="0" applyFont="1" applyBorder="1" applyAlignment="1"/>
    <xf numFmtId="0" fontId="29" fillId="0" borderId="35" xfId="0" applyFont="1" applyFill="1" applyBorder="1" applyAlignment="1">
      <alignment horizontal="center"/>
    </xf>
    <xf numFmtId="0" fontId="29" fillId="0" borderId="26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1" fillId="0" borderId="42" xfId="0" quotePrefix="1" applyFont="1" applyFill="1" applyBorder="1" applyAlignment="1">
      <alignment horizontal="center" vertical="center" wrapText="1" shrinkToFit="1"/>
    </xf>
    <xf numFmtId="0" fontId="1" fillId="0" borderId="43" xfId="0" quotePrefix="1" applyFont="1" applyFill="1" applyBorder="1" applyAlignment="1">
      <alignment horizontal="center" vertical="center" wrapText="1" shrinkToFit="1"/>
    </xf>
    <xf numFmtId="0" fontId="1" fillId="0" borderId="44" xfId="0" quotePrefix="1" applyFont="1" applyFill="1" applyBorder="1" applyAlignment="1">
      <alignment horizontal="center" vertical="center" wrapText="1" shrinkToFit="1"/>
    </xf>
    <xf numFmtId="0" fontId="36" fillId="0" borderId="9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49" fontId="9" fillId="0" borderId="28" xfId="0" applyNumberFormat="1" applyFont="1" applyFill="1" applyBorder="1" applyAlignment="1">
      <alignment horizontal="center" vertical="top" wrapText="1"/>
    </xf>
    <xf numFmtId="49" fontId="9" fillId="0" borderId="45" xfId="0" applyNumberFormat="1" applyFont="1" applyFill="1" applyBorder="1" applyAlignment="1">
      <alignment horizontal="center" vertical="top"/>
    </xf>
    <xf numFmtId="49" fontId="9" fillId="0" borderId="28" xfId="0" applyNumberFormat="1" applyFont="1" applyFill="1" applyBorder="1" applyAlignment="1">
      <alignment horizontal="center" vertical="center" wrapText="1"/>
    </xf>
    <xf numFmtId="49" fontId="9" fillId="0" borderId="29" xfId="0" applyNumberFormat="1" applyFont="1" applyFill="1" applyBorder="1" applyAlignment="1">
      <alignment horizontal="center" vertical="center" wrapText="1"/>
    </xf>
    <xf numFmtId="49" fontId="9" fillId="0" borderId="45" xfId="0" applyNumberFormat="1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7" fillId="0" borderId="9" xfId="0" applyNumberFormat="1" applyFont="1" applyFill="1" applyBorder="1" applyAlignment="1">
      <alignment horizontal="center" vertical="center"/>
    </xf>
    <xf numFmtId="1" fontId="7" fillId="0" borderId="13" xfId="0" applyNumberFormat="1" applyFont="1" applyFill="1" applyBorder="1" applyAlignment="1">
      <alignment horizontal="center" vertical="center"/>
    </xf>
    <xf numFmtId="1" fontId="36" fillId="0" borderId="9" xfId="0" applyNumberFormat="1" applyFont="1" applyFill="1" applyBorder="1" applyAlignment="1">
      <alignment horizontal="center" vertical="center"/>
    </xf>
    <xf numFmtId="1" fontId="36" fillId="0" borderId="13" xfId="0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/>
    </xf>
    <xf numFmtId="0" fontId="39" fillId="0" borderId="50" xfId="0" applyFont="1" applyFill="1" applyBorder="1" applyAlignment="1">
      <alignment horizontal="center" vertical="center" wrapText="1"/>
    </xf>
    <xf numFmtId="0" fontId="40" fillId="0" borderId="50" xfId="0" applyFont="1" applyFill="1" applyBorder="1" applyAlignment="1"/>
    <xf numFmtId="0" fontId="33" fillId="0" borderId="50" xfId="0" applyFont="1" applyFill="1" applyBorder="1" applyAlignment="1">
      <alignment horizontal="center" vertical="center"/>
    </xf>
    <xf numFmtId="0" fontId="41" fillId="0" borderId="50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32" fillId="0" borderId="33" xfId="0" applyFont="1" applyFill="1" applyBorder="1" applyAlignment="1">
      <alignment horizontal="center" vertical="center" wrapText="1"/>
    </xf>
    <xf numFmtId="0" fontId="32" fillId="0" borderId="40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4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49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3" fillId="0" borderId="0" xfId="0" quotePrefix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left" vertical="center" wrapText="1"/>
    </xf>
    <xf numFmtId="0" fontId="22" fillId="0" borderId="51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horizontal="center" vertical="center"/>
    </xf>
    <xf numFmtId="0" fontId="22" fillId="0" borderId="53" xfId="0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104775</xdr:colOff>
      <xdr:row>0</xdr:row>
      <xdr:rowOff>0</xdr:rowOff>
    </xdr:from>
    <xdr:to>
      <xdr:col>43</xdr:col>
      <xdr:colOff>38100</xdr:colOff>
      <xdr:row>4</xdr:row>
      <xdr:rowOff>66675</xdr:rowOff>
    </xdr:to>
    <xdr:pic>
      <xdr:nvPicPr>
        <xdr:cNvPr id="1157" name="Pictur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001875" y="0"/>
          <a:ext cx="28575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7"/>
  <sheetViews>
    <sheetView tabSelected="1" topLeftCell="L144" zoomScale="80" zoomScaleNormal="80" zoomScaleSheetLayoutView="50" workbookViewId="0">
      <selection activeCell="L164" sqref="L164:U164"/>
    </sheetView>
  </sheetViews>
  <sheetFormatPr defaultRowHeight="18" x14ac:dyDescent="0.25"/>
  <cols>
    <col min="1" max="1" width="7.28515625" customWidth="1"/>
    <col min="2" max="4" width="6.7109375" customWidth="1"/>
    <col min="5" max="5" width="4.28515625" customWidth="1"/>
    <col min="6" max="6" width="5.85546875" customWidth="1"/>
    <col min="7" max="7" width="4.85546875" customWidth="1"/>
    <col min="8" max="8" width="5.42578125" customWidth="1"/>
    <col min="9" max="10" width="5.28515625" customWidth="1"/>
    <col min="11" max="11" width="5" style="26" customWidth="1"/>
    <col min="12" max="12" width="7.140625" customWidth="1"/>
    <col min="13" max="14" width="5.7109375" customWidth="1"/>
    <col min="15" max="15" width="13.140625" customWidth="1"/>
    <col min="16" max="16" width="4.28515625" customWidth="1"/>
    <col min="17" max="17" width="5.7109375" customWidth="1"/>
    <col min="18" max="18" width="6.7109375" customWidth="1"/>
    <col min="19" max="19" width="4.28515625" customWidth="1"/>
    <col min="20" max="20" width="6.5703125" customWidth="1"/>
    <col min="21" max="21" width="4.28515625" customWidth="1"/>
    <col min="22" max="22" width="5.140625" style="26" customWidth="1"/>
    <col min="23" max="23" width="7.5703125" customWidth="1"/>
    <col min="24" max="25" width="5.7109375" customWidth="1"/>
    <col min="26" max="26" width="13.5703125" customWidth="1"/>
    <col min="27" max="27" width="4.28515625" customWidth="1"/>
    <col min="28" max="28" width="6" customWidth="1"/>
    <col min="29" max="29" width="7" customWidth="1"/>
    <col min="30" max="30" width="5.5703125" customWidth="1"/>
    <col min="31" max="31" width="6.5703125" customWidth="1"/>
    <col min="32" max="32" width="4.28515625" customWidth="1"/>
    <col min="33" max="33" width="5.5703125" style="26" customWidth="1"/>
    <col min="34" max="34" width="8" customWidth="1"/>
    <col min="35" max="35" width="5.7109375" customWidth="1"/>
    <col min="36" max="36" width="5.7109375" style="139" customWidth="1"/>
    <col min="37" max="37" width="12.5703125" style="139" customWidth="1"/>
    <col min="38" max="38" width="4.28515625" style="139" customWidth="1"/>
    <col min="39" max="39" width="4.42578125" style="139" customWidth="1"/>
    <col min="40" max="40" width="7.42578125" style="139" customWidth="1"/>
    <col min="41" max="41" width="6.5703125" style="139" customWidth="1"/>
    <col min="42" max="43" width="4.28515625" style="139" customWidth="1"/>
    <col min="44" max="44" width="5" style="116" customWidth="1"/>
    <col min="45" max="45" width="8" style="139" customWidth="1"/>
    <col min="46" max="46" width="15.42578125" style="139" customWidth="1"/>
  </cols>
  <sheetData>
    <row r="1" spans="1:46" s="2" customFormat="1" x14ac:dyDescent="0.25">
      <c r="A1" s="12"/>
      <c r="K1" s="19"/>
      <c r="V1" s="19"/>
      <c r="AG1" s="19"/>
      <c r="AJ1" s="105"/>
      <c r="AK1" s="105"/>
      <c r="AL1" s="105"/>
      <c r="AM1" s="105"/>
      <c r="AN1" s="105"/>
      <c r="AO1" s="105"/>
      <c r="AP1" s="105"/>
      <c r="AQ1" s="105"/>
      <c r="AR1" s="106"/>
      <c r="AS1" s="105"/>
      <c r="AT1" s="105"/>
    </row>
    <row r="2" spans="1:46" s="7" customFormat="1" x14ac:dyDescent="0.25">
      <c r="A2" s="97" t="s">
        <v>151</v>
      </c>
      <c r="B2" s="98"/>
      <c r="C2" s="98"/>
      <c r="D2" s="98"/>
      <c r="E2" s="98"/>
      <c r="F2" s="98"/>
      <c r="G2" s="98"/>
      <c r="H2" s="98"/>
      <c r="I2" s="98"/>
      <c r="J2" s="98"/>
      <c r="K2" s="97"/>
      <c r="L2" s="98"/>
      <c r="M2" s="98"/>
      <c r="N2" s="98"/>
      <c r="O2" s="98"/>
      <c r="P2" s="98"/>
      <c r="Q2" s="98"/>
      <c r="R2" s="98"/>
      <c r="S2" s="98"/>
      <c r="T2" s="98"/>
      <c r="U2" s="98"/>
      <c r="V2" s="97"/>
      <c r="W2" s="98"/>
      <c r="AG2" s="26"/>
      <c r="AJ2" s="102"/>
      <c r="AK2" s="102"/>
      <c r="AL2" s="102"/>
      <c r="AM2" s="102"/>
      <c r="AN2" s="102"/>
      <c r="AO2" s="102"/>
      <c r="AP2" s="102"/>
      <c r="AQ2" s="102"/>
      <c r="AR2" s="116"/>
      <c r="AS2" s="102"/>
      <c r="AT2" s="102"/>
    </row>
    <row r="3" spans="1:46" s="2" customFormat="1" x14ac:dyDescent="0.25">
      <c r="A3" s="38" t="s">
        <v>152</v>
      </c>
      <c r="B3" s="99"/>
      <c r="C3" s="99" t="s">
        <v>153</v>
      </c>
      <c r="D3" s="99"/>
      <c r="E3" s="99"/>
      <c r="F3" s="99"/>
      <c r="G3" s="99"/>
      <c r="H3" s="99"/>
      <c r="I3" s="99"/>
      <c r="J3" s="99"/>
      <c r="K3" s="38"/>
      <c r="L3" s="99"/>
      <c r="M3" s="99"/>
      <c r="N3" s="99"/>
      <c r="O3" s="99"/>
      <c r="P3" s="99"/>
      <c r="Q3" s="99"/>
      <c r="R3" s="99"/>
      <c r="S3" s="99"/>
      <c r="T3" s="99"/>
      <c r="U3" s="99"/>
      <c r="V3" s="38"/>
      <c r="W3" s="99"/>
      <c r="AG3" s="19"/>
      <c r="AJ3" s="105"/>
      <c r="AK3" s="105"/>
      <c r="AL3" s="105"/>
      <c r="AM3" s="105"/>
      <c r="AN3" s="105"/>
      <c r="AO3" s="105"/>
      <c r="AP3" s="105"/>
      <c r="AQ3" s="105"/>
      <c r="AR3" s="106"/>
      <c r="AS3" s="105"/>
      <c r="AT3" s="105"/>
    </row>
    <row r="4" spans="1:46" s="2" customFormat="1" x14ac:dyDescent="0.25">
      <c r="A4" s="12"/>
      <c r="K4" s="19"/>
      <c r="V4" s="19"/>
      <c r="AG4" s="19"/>
      <c r="AJ4" s="105"/>
      <c r="AK4" s="105"/>
      <c r="AL4" s="105"/>
      <c r="AM4" s="105"/>
      <c r="AN4" s="105"/>
      <c r="AO4" s="105"/>
      <c r="AP4" s="105"/>
      <c r="AQ4" s="105"/>
      <c r="AR4" s="106"/>
      <c r="AS4" s="105"/>
      <c r="AT4" s="105"/>
    </row>
    <row r="5" spans="1:46" s="19" customFormat="1" x14ac:dyDescent="0.25">
      <c r="A5" s="38" t="s">
        <v>154</v>
      </c>
      <c r="B5" s="38"/>
      <c r="C5" s="38"/>
      <c r="D5" s="38"/>
      <c r="E5" s="38"/>
      <c r="F5" s="38"/>
      <c r="G5" s="38" t="s">
        <v>35</v>
      </c>
      <c r="H5" s="38"/>
      <c r="I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</row>
    <row r="6" spans="1:46" s="19" customFormat="1" x14ac:dyDescent="0.25">
      <c r="A6" s="38" t="s">
        <v>24</v>
      </c>
      <c r="B6" s="38"/>
      <c r="C6" s="38"/>
      <c r="D6" s="38"/>
      <c r="E6" s="38"/>
      <c r="G6" s="38" t="s">
        <v>31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</row>
    <row r="7" spans="1:46" s="100" customFormat="1" x14ac:dyDescent="0.25">
      <c r="A7" s="101" t="s">
        <v>155</v>
      </c>
      <c r="B7" s="39"/>
      <c r="C7" s="39"/>
      <c r="D7" s="39"/>
      <c r="E7" s="39"/>
      <c r="G7" s="39" t="s">
        <v>32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</row>
    <row r="8" spans="1:46" s="100" customFormat="1" x14ac:dyDescent="0.25">
      <c r="A8" s="38" t="s">
        <v>27</v>
      </c>
      <c r="B8" s="39"/>
      <c r="C8" s="39"/>
      <c r="D8" s="39"/>
      <c r="G8" s="39" t="s">
        <v>32</v>
      </c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</row>
    <row r="9" spans="1:46" s="2" customFormat="1" x14ac:dyDescent="0.25">
      <c r="A9" s="12"/>
      <c r="K9" s="19"/>
      <c r="V9" s="19"/>
      <c r="AG9" s="19"/>
      <c r="AJ9" s="105"/>
      <c r="AK9" s="105"/>
      <c r="AL9" s="105"/>
      <c r="AM9" s="105"/>
      <c r="AN9" s="105"/>
      <c r="AO9" s="105"/>
      <c r="AP9" s="105"/>
      <c r="AQ9" s="105"/>
      <c r="AR9" s="106"/>
      <c r="AS9" s="105"/>
      <c r="AT9" s="105"/>
    </row>
    <row r="10" spans="1:46" s="2" customFormat="1" x14ac:dyDescent="0.25">
      <c r="A10" s="16" t="s">
        <v>21</v>
      </c>
      <c r="B10" s="17" t="s">
        <v>20</v>
      </c>
      <c r="C10" s="17" t="s">
        <v>22</v>
      </c>
      <c r="D10" s="18" t="s">
        <v>23</v>
      </c>
      <c r="G10" s="239" t="s">
        <v>113</v>
      </c>
      <c r="H10" s="240"/>
      <c r="I10" s="239" t="s">
        <v>114</v>
      </c>
      <c r="J10" s="239"/>
      <c r="K10" s="239" t="s">
        <v>115</v>
      </c>
      <c r="L10" s="239"/>
      <c r="V10" s="19"/>
      <c r="AG10" s="19"/>
      <c r="AJ10" s="105"/>
      <c r="AK10" s="105"/>
      <c r="AL10" s="105"/>
      <c r="AM10" s="105"/>
      <c r="AN10" s="105"/>
      <c r="AO10" s="105"/>
      <c r="AP10" s="105"/>
      <c r="AQ10" s="105"/>
      <c r="AR10" s="106"/>
      <c r="AS10" s="105"/>
      <c r="AT10" s="105"/>
    </row>
    <row r="11" spans="1:46" s="2" customFormat="1" x14ac:dyDescent="0.25">
      <c r="A11" s="43">
        <v>20</v>
      </c>
      <c r="B11" s="43">
        <v>70</v>
      </c>
      <c r="C11" s="43">
        <v>180</v>
      </c>
      <c r="D11" s="43">
        <v>50</v>
      </c>
      <c r="G11" s="241" t="s">
        <v>116</v>
      </c>
      <c r="H11" s="241"/>
      <c r="I11" s="242">
        <v>431</v>
      </c>
      <c r="J11" s="242"/>
      <c r="K11" s="242">
        <v>20</v>
      </c>
      <c r="L11" s="242"/>
      <c r="V11" s="19"/>
      <c r="AG11" s="19"/>
      <c r="AJ11" s="105"/>
      <c r="AK11" s="105"/>
      <c r="AL11" s="105"/>
      <c r="AM11" s="105"/>
      <c r="AN11" s="105"/>
      <c r="AO11" s="105"/>
      <c r="AP11" s="105"/>
      <c r="AQ11" s="105"/>
      <c r="AR11" s="106"/>
      <c r="AS11" s="105"/>
      <c r="AT11" s="105"/>
    </row>
    <row r="12" spans="1:46" s="2" customFormat="1" x14ac:dyDescent="0.25">
      <c r="A12" s="12"/>
      <c r="K12" s="19"/>
      <c r="V12" s="19"/>
      <c r="AG12" s="19"/>
      <c r="AJ12" s="105"/>
      <c r="AK12" s="105"/>
      <c r="AL12" s="105"/>
      <c r="AM12" s="105"/>
      <c r="AN12" s="105"/>
      <c r="AO12" s="105"/>
      <c r="AP12" s="105"/>
      <c r="AQ12" s="105"/>
      <c r="AR12" s="106"/>
      <c r="AS12" s="105"/>
      <c r="AT12" s="105"/>
    </row>
    <row r="13" spans="1:46" s="6" customFormat="1" x14ac:dyDescent="0.2">
      <c r="A13" s="187" t="s">
        <v>0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08"/>
    </row>
    <row r="14" spans="1:46" s="2" customFormat="1" ht="18.75" thickBot="1" x14ac:dyDescent="0.25">
      <c r="A14" s="187" t="s">
        <v>182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05"/>
    </row>
    <row r="15" spans="1:46" s="19" customFormat="1" ht="19.5" thickTop="1" thickBot="1" x14ac:dyDescent="0.3">
      <c r="B15" s="188" t="s">
        <v>9</v>
      </c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 t="s">
        <v>10</v>
      </c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06"/>
    </row>
    <row r="16" spans="1:46" s="19" customFormat="1" ht="19.5" thickTop="1" thickBot="1" x14ac:dyDescent="0.3">
      <c r="A16" s="46"/>
      <c r="B16" s="189" t="s">
        <v>15</v>
      </c>
      <c r="C16" s="190"/>
      <c r="D16" s="190"/>
      <c r="E16" s="190"/>
      <c r="F16" s="190"/>
      <c r="G16" s="190"/>
      <c r="H16" s="190"/>
      <c r="I16" s="190"/>
      <c r="J16" s="190"/>
      <c r="K16" s="190"/>
      <c r="L16" s="191"/>
      <c r="M16" s="190" t="s">
        <v>16</v>
      </c>
      <c r="N16" s="190"/>
      <c r="O16" s="190"/>
      <c r="P16" s="190"/>
      <c r="Q16" s="190"/>
      <c r="R16" s="190"/>
      <c r="S16" s="190"/>
      <c r="T16" s="190"/>
      <c r="U16" s="190"/>
      <c r="V16" s="190"/>
      <c r="W16" s="191"/>
      <c r="X16" s="189" t="s">
        <v>17</v>
      </c>
      <c r="Y16" s="190"/>
      <c r="Z16" s="190"/>
      <c r="AA16" s="190"/>
      <c r="AB16" s="190"/>
      <c r="AC16" s="190"/>
      <c r="AD16" s="190"/>
      <c r="AE16" s="190"/>
      <c r="AF16" s="190"/>
      <c r="AG16" s="190"/>
      <c r="AH16" s="191"/>
      <c r="AI16" s="190" t="s">
        <v>18</v>
      </c>
      <c r="AJ16" s="190"/>
      <c r="AK16" s="190"/>
      <c r="AL16" s="190"/>
      <c r="AM16" s="190"/>
      <c r="AN16" s="190"/>
      <c r="AO16" s="190"/>
      <c r="AP16" s="190"/>
      <c r="AQ16" s="190"/>
      <c r="AR16" s="190"/>
      <c r="AS16" s="191"/>
      <c r="AT16" s="106"/>
    </row>
    <row r="17" spans="1:46" s="20" customFormat="1" ht="20.100000000000001" customHeight="1" thickTop="1" x14ac:dyDescent="0.25">
      <c r="A17" s="212" t="s">
        <v>157</v>
      </c>
      <c r="B17" s="220" t="s">
        <v>36</v>
      </c>
      <c r="C17" s="221"/>
      <c r="D17" s="221"/>
      <c r="E17" s="221"/>
      <c r="F17" s="221"/>
      <c r="G17" s="221"/>
      <c r="H17" s="221"/>
      <c r="I17" s="221"/>
      <c r="J17" s="221"/>
      <c r="K17" s="221"/>
      <c r="L17" s="222"/>
      <c r="M17" s="193" t="s">
        <v>44</v>
      </c>
      <c r="N17" s="193"/>
      <c r="O17" s="193"/>
      <c r="P17" s="193"/>
      <c r="Q17" s="193"/>
      <c r="R17" s="193"/>
      <c r="S17" s="193"/>
      <c r="T17" s="193"/>
      <c r="U17" s="193"/>
      <c r="V17" s="193"/>
      <c r="W17" s="194"/>
      <c r="X17" s="220" t="s">
        <v>52</v>
      </c>
      <c r="Y17" s="221"/>
      <c r="Z17" s="221"/>
      <c r="AA17" s="221"/>
      <c r="AB17" s="221"/>
      <c r="AC17" s="221"/>
      <c r="AD17" s="221"/>
      <c r="AE17" s="221"/>
      <c r="AF17" s="221"/>
      <c r="AG17" s="221"/>
      <c r="AH17" s="222"/>
      <c r="AI17" s="193" t="s">
        <v>61</v>
      </c>
      <c r="AJ17" s="193"/>
      <c r="AK17" s="193"/>
      <c r="AL17" s="193"/>
      <c r="AM17" s="193"/>
      <c r="AN17" s="193"/>
      <c r="AO17" s="193"/>
      <c r="AP17" s="193"/>
      <c r="AQ17" s="193"/>
      <c r="AR17" s="193"/>
      <c r="AS17" s="194"/>
      <c r="AT17" s="109"/>
    </row>
    <row r="18" spans="1:46" s="20" customFormat="1" ht="9.75" customHeight="1" x14ac:dyDescent="0.25">
      <c r="A18" s="212"/>
      <c r="B18" s="195"/>
      <c r="C18" s="196"/>
      <c r="D18" s="196"/>
      <c r="E18" s="196"/>
      <c r="F18" s="196"/>
      <c r="G18" s="196"/>
      <c r="H18" s="196"/>
      <c r="I18" s="196"/>
      <c r="J18" s="196"/>
      <c r="K18" s="196"/>
      <c r="L18" s="197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7"/>
      <c r="X18" s="195"/>
      <c r="Y18" s="196"/>
      <c r="Z18" s="196"/>
      <c r="AA18" s="196"/>
      <c r="AB18" s="196"/>
      <c r="AC18" s="196"/>
      <c r="AD18" s="196"/>
      <c r="AE18" s="196"/>
      <c r="AF18" s="196"/>
      <c r="AG18" s="196"/>
      <c r="AH18" s="197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7"/>
      <c r="AT18" s="109"/>
    </row>
    <row r="19" spans="1:46" s="26" customFormat="1" ht="20.100000000000001" customHeight="1" thickBot="1" x14ac:dyDescent="0.3">
      <c r="A19" s="213"/>
      <c r="B19" s="171" t="str">
        <f>CONCATENATE($G$11,$I$11,".",$K$11,".","0",RIGHT($B$16,1),".",RIGHT(K19,1),$A17)</f>
        <v>L431.20.05.D1</v>
      </c>
      <c r="C19" s="172"/>
      <c r="D19" s="173"/>
      <c r="E19" s="21">
        <v>5</v>
      </c>
      <c r="F19" s="44" t="s">
        <v>5</v>
      </c>
      <c r="G19" s="23">
        <v>42</v>
      </c>
      <c r="H19" s="24">
        <v>0</v>
      </c>
      <c r="I19" s="24">
        <v>28</v>
      </c>
      <c r="J19" s="25">
        <v>0</v>
      </c>
      <c r="K19" s="44" t="s">
        <v>33</v>
      </c>
      <c r="L19" s="22">
        <v>75</v>
      </c>
      <c r="M19" s="171" t="str">
        <f>CONCATENATE($G$11,$I$11,".",$K$11,".","0",RIGHT($M$16,1),".",RIGHT(V19,1),$A17)</f>
        <v>L431.20.06.D1</v>
      </c>
      <c r="N19" s="172"/>
      <c r="O19" s="173"/>
      <c r="P19" s="21">
        <v>5</v>
      </c>
      <c r="Q19" s="44" t="s">
        <v>5</v>
      </c>
      <c r="R19" s="23">
        <v>28</v>
      </c>
      <c r="S19" s="24">
        <v>0</v>
      </c>
      <c r="T19" s="24">
        <v>14</v>
      </c>
      <c r="U19" s="25">
        <v>28</v>
      </c>
      <c r="V19" s="44" t="s">
        <v>33</v>
      </c>
      <c r="W19" s="22">
        <v>75</v>
      </c>
      <c r="X19" s="171" t="str">
        <f>CONCATENATE($G$11,$I$11,".",$K$11,".","0",RIGHT($X$16,1),".",RIGHT(AG19,1),$A17)</f>
        <v>L431.20.07.C1</v>
      </c>
      <c r="Y19" s="172"/>
      <c r="Z19" s="173"/>
      <c r="AA19" s="21">
        <v>2</v>
      </c>
      <c r="AB19" s="44" t="s">
        <v>29</v>
      </c>
      <c r="AC19" s="23">
        <v>14</v>
      </c>
      <c r="AD19" s="24">
        <v>14</v>
      </c>
      <c r="AE19" s="24">
        <v>0</v>
      </c>
      <c r="AF19" s="25">
        <v>0</v>
      </c>
      <c r="AG19" s="44" t="s">
        <v>28</v>
      </c>
      <c r="AH19" s="22">
        <v>30</v>
      </c>
      <c r="AI19" s="171" t="str">
        <f>CONCATENATE($G$11,$I$11,".",$K$11,".","0",RIGHT($AI$16,1),".",RIGHT(AR19,1),$A17)</f>
        <v>L431.20.08.C1</v>
      </c>
      <c r="AJ19" s="172"/>
      <c r="AK19" s="173"/>
      <c r="AL19" s="110">
        <v>2</v>
      </c>
      <c r="AM19" s="111" t="s">
        <v>5</v>
      </c>
      <c r="AN19" s="112">
        <v>14</v>
      </c>
      <c r="AO19" s="113">
        <v>14</v>
      </c>
      <c r="AP19" s="113">
        <v>0</v>
      </c>
      <c r="AQ19" s="114">
        <v>0</v>
      </c>
      <c r="AR19" s="111" t="s">
        <v>28</v>
      </c>
      <c r="AS19" s="115">
        <v>30</v>
      </c>
      <c r="AT19" s="116"/>
    </row>
    <row r="20" spans="1:46" s="26" customFormat="1" ht="20.100000000000001" customHeight="1" thickTop="1" x14ac:dyDescent="0.25">
      <c r="A20" s="211" t="s">
        <v>158</v>
      </c>
      <c r="B20" s="192" t="s">
        <v>37</v>
      </c>
      <c r="C20" s="193"/>
      <c r="D20" s="193"/>
      <c r="E20" s="193"/>
      <c r="F20" s="193"/>
      <c r="G20" s="193"/>
      <c r="H20" s="193"/>
      <c r="I20" s="193"/>
      <c r="J20" s="193"/>
      <c r="K20" s="193"/>
      <c r="L20" s="194"/>
      <c r="M20" s="193" t="s">
        <v>45</v>
      </c>
      <c r="N20" s="193"/>
      <c r="O20" s="193"/>
      <c r="P20" s="193"/>
      <c r="Q20" s="193"/>
      <c r="R20" s="193"/>
      <c r="S20" s="193"/>
      <c r="T20" s="193"/>
      <c r="U20" s="193"/>
      <c r="V20" s="193"/>
      <c r="W20" s="194"/>
      <c r="X20" s="192" t="s">
        <v>53</v>
      </c>
      <c r="Y20" s="193"/>
      <c r="Z20" s="193"/>
      <c r="AA20" s="193"/>
      <c r="AB20" s="193"/>
      <c r="AC20" s="193"/>
      <c r="AD20" s="193"/>
      <c r="AE20" s="193"/>
      <c r="AF20" s="193"/>
      <c r="AG20" s="193"/>
      <c r="AH20" s="194"/>
      <c r="AI20" s="193" t="s">
        <v>60</v>
      </c>
      <c r="AJ20" s="193"/>
      <c r="AK20" s="193"/>
      <c r="AL20" s="193"/>
      <c r="AM20" s="193"/>
      <c r="AN20" s="193"/>
      <c r="AO20" s="193"/>
      <c r="AP20" s="193"/>
      <c r="AQ20" s="193"/>
      <c r="AR20" s="193"/>
      <c r="AS20" s="194"/>
      <c r="AT20" s="116"/>
    </row>
    <row r="21" spans="1:46" s="26" customFormat="1" ht="20.100000000000001" customHeight="1" x14ac:dyDescent="0.25">
      <c r="A21" s="212"/>
      <c r="B21" s="195"/>
      <c r="C21" s="196"/>
      <c r="D21" s="196"/>
      <c r="E21" s="196"/>
      <c r="F21" s="196"/>
      <c r="G21" s="196"/>
      <c r="H21" s="196"/>
      <c r="I21" s="196"/>
      <c r="J21" s="196"/>
      <c r="K21" s="196"/>
      <c r="L21" s="197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7"/>
      <c r="X21" s="195"/>
      <c r="Y21" s="196"/>
      <c r="Z21" s="196"/>
      <c r="AA21" s="196"/>
      <c r="AB21" s="196"/>
      <c r="AC21" s="196"/>
      <c r="AD21" s="196"/>
      <c r="AE21" s="196"/>
      <c r="AF21" s="196"/>
      <c r="AG21" s="196"/>
      <c r="AH21" s="197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7"/>
      <c r="AT21" s="116"/>
    </row>
    <row r="22" spans="1:46" s="26" customFormat="1" ht="20.100000000000001" customHeight="1" thickBot="1" x14ac:dyDescent="0.3">
      <c r="A22" s="213"/>
      <c r="B22" s="171" t="str">
        <f>CONCATENATE($G$11,$I$11,".",$K$11,".","0",RIGHT($B$16,1),".",RIGHT(K22,1),$A20)</f>
        <v>L431.20.05.D2</v>
      </c>
      <c r="C22" s="172"/>
      <c r="D22" s="173"/>
      <c r="E22" s="21">
        <v>5</v>
      </c>
      <c r="F22" s="44" t="s">
        <v>5</v>
      </c>
      <c r="G22" s="23">
        <v>28</v>
      </c>
      <c r="H22" s="24">
        <v>21</v>
      </c>
      <c r="I22" s="24">
        <v>14</v>
      </c>
      <c r="J22" s="25">
        <v>0</v>
      </c>
      <c r="K22" s="44" t="s">
        <v>33</v>
      </c>
      <c r="L22" s="22">
        <v>65</v>
      </c>
      <c r="M22" s="171" t="str">
        <f>CONCATENATE($G$11,$I$11,".",$K$11,".","0",RIGHT($M$16,1),".",RIGHT(V22,1),$A20)</f>
        <v>L431.20.06.D2</v>
      </c>
      <c r="N22" s="172"/>
      <c r="O22" s="173"/>
      <c r="P22" s="21">
        <v>4</v>
      </c>
      <c r="Q22" s="44" t="s">
        <v>5</v>
      </c>
      <c r="R22" s="23">
        <v>28</v>
      </c>
      <c r="S22" s="24">
        <v>21</v>
      </c>
      <c r="T22" s="24">
        <v>14</v>
      </c>
      <c r="U22" s="25">
        <v>0</v>
      </c>
      <c r="V22" s="44" t="s">
        <v>33</v>
      </c>
      <c r="W22" s="22">
        <v>50</v>
      </c>
      <c r="X22" s="171" t="str">
        <f>CONCATENATE($G$11,$I$11,".",$K$11,".","0",RIGHT($X$16,1),".",RIGHT(AG22,1),$A$20,"-ij")</f>
        <v>L431.20.07.S2-ij</v>
      </c>
      <c r="Y22" s="172"/>
      <c r="Z22" s="173"/>
      <c r="AA22" s="21">
        <v>4</v>
      </c>
      <c r="AB22" s="44" t="s">
        <v>5</v>
      </c>
      <c r="AC22" s="23">
        <v>28</v>
      </c>
      <c r="AD22" s="24">
        <v>0</v>
      </c>
      <c r="AE22" s="24">
        <v>14</v>
      </c>
      <c r="AF22" s="25">
        <v>0</v>
      </c>
      <c r="AG22" s="44" t="s">
        <v>51</v>
      </c>
      <c r="AH22" s="22">
        <v>45</v>
      </c>
      <c r="AI22" s="171" t="str">
        <f>CONCATENATE($G$11,$I$11,".",$K$11,".","0",RIGHT($AI$16,1),".",RIGHT(AR22,1),$A20)</f>
        <v>L431.20.08.C2</v>
      </c>
      <c r="AJ22" s="172"/>
      <c r="AK22" s="173"/>
      <c r="AL22" s="110">
        <v>1</v>
      </c>
      <c r="AM22" s="111" t="s">
        <v>29</v>
      </c>
      <c r="AN22" s="112">
        <v>14</v>
      </c>
      <c r="AO22" s="113">
        <v>0</v>
      </c>
      <c r="AP22" s="113">
        <v>0</v>
      </c>
      <c r="AQ22" s="114">
        <v>0</v>
      </c>
      <c r="AR22" s="111" t="s">
        <v>28</v>
      </c>
      <c r="AS22" s="115">
        <v>20</v>
      </c>
      <c r="AT22" s="116"/>
    </row>
    <row r="23" spans="1:46" s="26" customFormat="1" ht="20.100000000000001" customHeight="1" thickTop="1" x14ac:dyDescent="0.25">
      <c r="A23" s="211" t="s">
        <v>159</v>
      </c>
      <c r="B23" s="214" t="s">
        <v>38</v>
      </c>
      <c r="C23" s="215"/>
      <c r="D23" s="215"/>
      <c r="E23" s="215"/>
      <c r="F23" s="215"/>
      <c r="G23" s="215"/>
      <c r="H23" s="215"/>
      <c r="I23" s="215"/>
      <c r="J23" s="215"/>
      <c r="K23" s="215"/>
      <c r="L23" s="216"/>
      <c r="M23" s="193" t="s">
        <v>46</v>
      </c>
      <c r="N23" s="193"/>
      <c r="O23" s="193"/>
      <c r="P23" s="193"/>
      <c r="Q23" s="193"/>
      <c r="R23" s="193"/>
      <c r="S23" s="193"/>
      <c r="T23" s="193"/>
      <c r="U23" s="193"/>
      <c r="V23" s="193"/>
      <c r="W23" s="194"/>
      <c r="X23" s="214" t="s">
        <v>54</v>
      </c>
      <c r="Y23" s="215"/>
      <c r="Z23" s="215"/>
      <c r="AA23" s="215"/>
      <c r="AB23" s="215"/>
      <c r="AC23" s="215"/>
      <c r="AD23" s="215"/>
      <c r="AE23" s="215"/>
      <c r="AF23" s="215"/>
      <c r="AG23" s="215"/>
      <c r="AH23" s="216"/>
      <c r="AI23" s="193" t="s">
        <v>62</v>
      </c>
      <c r="AJ23" s="193"/>
      <c r="AK23" s="193"/>
      <c r="AL23" s="193"/>
      <c r="AM23" s="193"/>
      <c r="AN23" s="193"/>
      <c r="AO23" s="193"/>
      <c r="AP23" s="193"/>
      <c r="AQ23" s="193"/>
      <c r="AR23" s="193"/>
      <c r="AS23" s="194"/>
      <c r="AT23" s="116"/>
    </row>
    <row r="24" spans="1:46" s="26" customFormat="1" ht="8.25" customHeight="1" x14ac:dyDescent="0.25">
      <c r="A24" s="212"/>
      <c r="B24" s="217"/>
      <c r="C24" s="218"/>
      <c r="D24" s="218"/>
      <c r="E24" s="218"/>
      <c r="F24" s="218"/>
      <c r="G24" s="218"/>
      <c r="H24" s="218"/>
      <c r="I24" s="218"/>
      <c r="J24" s="218"/>
      <c r="K24" s="218"/>
      <c r="L24" s="219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7"/>
      <c r="X24" s="217"/>
      <c r="Y24" s="218"/>
      <c r="Z24" s="218"/>
      <c r="AA24" s="218"/>
      <c r="AB24" s="218"/>
      <c r="AC24" s="218"/>
      <c r="AD24" s="218"/>
      <c r="AE24" s="218"/>
      <c r="AF24" s="218"/>
      <c r="AG24" s="218"/>
      <c r="AH24" s="219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7"/>
      <c r="AT24" s="116"/>
    </row>
    <row r="25" spans="1:46" s="26" customFormat="1" ht="20.100000000000001" customHeight="1" thickBot="1" x14ac:dyDescent="0.3">
      <c r="A25" s="213"/>
      <c r="B25" s="171" t="str">
        <f>CONCATENATE($G$11,$I$11,".",$K$11,".","0",RIGHT($B$16,1),".",RIGHT(K25,1),$A23)</f>
        <v>L431.20.05.D3</v>
      </c>
      <c r="C25" s="172"/>
      <c r="D25" s="173"/>
      <c r="E25" s="21">
        <v>5</v>
      </c>
      <c r="F25" s="44" t="s">
        <v>5</v>
      </c>
      <c r="G25" s="23">
        <v>28</v>
      </c>
      <c r="H25" s="24">
        <v>21</v>
      </c>
      <c r="I25" s="24">
        <v>14</v>
      </c>
      <c r="J25" s="25">
        <v>0</v>
      </c>
      <c r="K25" s="44" t="s">
        <v>33</v>
      </c>
      <c r="L25" s="22">
        <v>65</v>
      </c>
      <c r="M25" s="171" t="str">
        <f>CONCATENATE($G$11,$I$11,".",$K$11,".","0",RIGHT($M$16,1),".",RIGHT(V25,1),$A23)</f>
        <v>L431.20.06.D3</v>
      </c>
      <c r="N25" s="172"/>
      <c r="O25" s="173"/>
      <c r="P25" s="21">
        <v>4</v>
      </c>
      <c r="Q25" s="44" t="s">
        <v>5</v>
      </c>
      <c r="R25" s="23">
        <v>28</v>
      </c>
      <c r="S25" s="24">
        <v>7</v>
      </c>
      <c r="T25" s="24">
        <v>14</v>
      </c>
      <c r="U25" s="25">
        <v>0</v>
      </c>
      <c r="V25" s="44" t="s">
        <v>33</v>
      </c>
      <c r="W25" s="22">
        <v>55</v>
      </c>
      <c r="X25" s="171" t="str">
        <f>CONCATENATE($G$11,$I$11,".",$K$11,".","0",RIGHT($X$16,1),".",RIGHT(AG25,1),$A$23,"-ij")</f>
        <v>L431.20.07.S3-ij</v>
      </c>
      <c r="Y25" s="172"/>
      <c r="Z25" s="173"/>
      <c r="AA25" s="21">
        <v>4</v>
      </c>
      <c r="AB25" s="44" t="s">
        <v>5</v>
      </c>
      <c r="AC25" s="23">
        <v>28</v>
      </c>
      <c r="AD25" s="24">
        <v>0</v>
      </c>
      <c r="AE25" s="24">
        <v>14</v>
      </c>
      <c r="AF25" s="25">
        <v>28</v>
      </c>
      <c r="AG25" s="44" t="s">
        <v>51</v>
      </c>
      <c r="AH25" s="22">
        <v>70</v>
      </c>
      <c r="AI25" s="171" t="str">
        <f>CONCATENATE($G$11,$I$11,".",$K$11,".","0",RIGHT($AI$16,1),".",RIGHT(AR25,1),$A$23,"-ij")</f>
        <v>L431.20.08.S3-ij</v>
      </c>
      <c r="AJ25" s="172"/>
      <c r="AK25" s="173"/>
      <c r="AL25" s="110">
        <v>4</v>
      </c>
      <c r="AM25" s="111" t="s">
        <v>5</v>
      </c>
      <c r="AN25" s="112">
        <v>21</v>
      </c>
      <c r="AO25" s="113">
        <v>0</v>
      </c>
      <c r="AP25" s="113">
        <v>14</v>
      </c>
      <c r="AQ25" s="114">
        <v>14</v>
      </c>
      <c r="AR25" s="111" t="s">
        <v>51</v>
      </c>
      <c r="AS25" s="115">
        <v>70</v>
      </c>
      <c r="AT25" s="116"/>
    </row>
    <row r="26" spans="1:46" s="26" customFormat="1" ht="20.100000000000001" customHeight="1" thickTop="1" x14ac:dyDescent="0.25">
      <c r="A26" s="211" t="s">
        <v>138</v>
      </c>
      <c r="B26" s="192" t="s">
        <v>39</v>
      </c>
      <c r="C26" s="193"/>
      <c r="D26" s="193"/>
      <c r="E26" s="193"/>
      <c r="F26" s="193"/>
      <c r="G26" s="193"/>
      <c r="H26" s="193"/>
      <c r="I26" s="193"/>
      <c r="J26" s="193"/>
      <c r="K26" s="193"/>
      <c r="L26" s="194"/>
      <c r="M26" s="193" t="s">
        <v>47</v>
      </c>
      <c r="N26" s="193"/>
      <c r="O26" s="193"/>
      <c r="P26" s="193"/>
      <c r="Q26" s="193"/>
      <c r="R26" s="193"/>
      <c r="S26" s="193"/>
      <c r="T26" s="193"/>
      <c r="U26" s="193"/>
      <c r="V26" s="193"/>
      <c r="W26" s="194"/>
      <c r="X26" s="192" t="s">
        <v>55</v>
      </c>
      <c r="Y26" s="193"/>
      <c r="Z26" s="193"/>
      <c r="AA26" s="193"/>
      <c r="AB26" s="193"/>
      <c r="AC26" s="193"/>
      <c r="AD26" s="193"/>
      <c r="AE26" s="193"/>
      <c r="AF26" s="193"/>
      <c r="AG26" s="193"/>
      <c r="AH26" s="194"/>
      <c r="AI26" s="193" t="s">
        <v>63</v>
      </c>
      <c r="AJ26" s="193"/>
      <c r="AK26" s="193"/>
      <c r="AL26" s="193"/>
      <c r="AM26" s="193"/>
      <c r="AN26" s="193"/>
      <c r="AO26" s="193"/>
      <c r="AP26" s="193"/>
      <c r="AQ26" s="193"/>
      <c r="AR26" s="193"/>
      <c r="AS26" s="194"/>
      <c r="AT26" s="116"/>
    </row>
    <row r="27" spans="1:46" s="26" customFormat="1" ht="8.25" customHeight="1" x14ac:dyDescent="0.25">
      <c r="A27" s="212"/>
      <c r="B27" s="195"/>
      <c r="C27" s="196"/>
      <c r="D27" s="196"/>
      <c r="E27" s="196"/>
      <c r="F27" s="196"/>
      <c r="G27" s="196"/>
      <c r="H27" s="196"/>
      <c r="I27" s="196"/>
      <c r="J27" s="196"/>
      <c r="K27" s="196"/>
      <c r="L27" s="197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7"/>
      <c r="X27" s="195"/>
      <c r="Y27" s="196"/>
      <c r="Z27" s="196"/>
      <c r="AA27" s="196"/>
      <c r="AB27" s="196"/>
      <c r="AC27" s="196"/>
      <c r="AD27" s="196"/>
      <c r="AE27" s="196"/>
      <c r="AF27" s="196"/>
      <c r="AG27" s="196"/>
      <c r="AH27" s="197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7"/>
      <c r="AT27" s="116"/>
    </row>
    <row r="28" spans="1:46" s="26" customFormat="1" ht="20.100000000000001" customHeight="1" thickBot="1" x14ac:dyDescent="0.3">
      <c r="A28" s="213"/>
      <c r="B28" s="171" t="str">
        <f>CONCATENATE($G$11,$I$11,".",$K$11,".","0",RIGHT($B$16,1),".",RIGHT(K28,1),$A26)</f>
        <v>L431.20.05.D4</v>
      </c>
      <c r="C28" s="172"/>
      <c r="D28" s="173"/>
      <c r="E28" s="21">
        <v>3</v>
      </c>
      <c r="F28" s="44" t="s">
        <v>5</v>
      </c>
      <c r="G28" s="23">
        <v>28</v>
      </c>
      <c r="H28" s="24">
        <v>0</v>
      </c>
      <c r="I28" s="24">
        <v>14</v>
      </c>
      <c r="J28" s="25">
        <v>0</v>
      </c>
      <c r="K28" s="44" t="s">
        <v>33</v>
      </c>
      <c r="L28" s="22">
        <v>45</v>
      </c>
      <c r="M28" s="171" t="str">
        <f>CONCATENATE($G$11,$I$11,".",$K$11,".","0",RIGHT($M$16,1),".",RIGHT(V28,1),$A26)</f>
        <v>L431.20.06.D4</v>
      </c>
      <c r="N28" s="172"/>
      <c r="O28" s="173"/>
      <c r="P28" s="21">
        <v>4</v>
      </c>
      <c r="Q28" s="44" t="s">
        <v>29</v>
      </c>
      <c r="R28" s="23">
        <v>28</v>
      </c>
      <c r="S28" s="24">
        <v>0</v>
      </c>
      <c r="T28" s="24">
        <v>14</v>
      </c>
      <c r="U28" s="25">
        <v>0</v>
      </c>
      <c r="V28" s="44" t="s">
        <v>33</v>
      </c>
      <c r="W28" s="22">
        <v>55</v>
      </c>
      <c r="X28" s="171" t="str">
        <f>CONCATENATE($G$11,$I$11,".",$K$11,".","0",RIGHT($X$16,1),".",RIGHT(AG28,1),$A$26,"-ij")</f>
        <v>L431.20.07.S4-ij</v>
      </c>
      <c r="Y28" s="172"/>
      <c r="Z28" s="173"/>
      <c r="AA28" s="21">
        <v>4</v>
      </c>
      <c r="AB28" s="44" t="s">
        <v>5</v>
      </c>
      <c r="AC28" s="23">
        <v>28</v>
      </c>
      <c r="AD28" s="24">
        <v>0</v>
      </c>
      <c r="AE28" s="24">
        <v>14</v>
      </c>
      <c r="AF28" s="25">
        <v>0</v>
      </c>
      <c r="AG28" s="44" t="s">
        <v>51</v>
      </c>
      <c r="AH28" s="22">
        <v>45</v>
      </c>
      <c r="AI28" s="171" t="str">
        <f>CONCATENATE($G$11,$I$11,".",$K$11,".","0",RIGHT($AI$16,1),".",RIGHT(AR28,1),$A$26,"-ij")</f>
        <v>L431.20.08.S4-ij</v>
      </c>
      <c r="AJ28" s="172"/>
      <c r="AK28" s="173"/>
      <c r="AL28" s="110">
        <v>4</v>
      </c>
      <c r="AM28" s="111" t="s">
        <v>5</v>
      </c>
      <c r="AN28" s="112">
        <v>21</v>
      </c>
      <c r="AO28" s="113">
        <v>0</v>
      </c>
      <c r="AP28" s="113">
        <v>28</v>
      </c>
      <c r="AQ28" s="114">
        <v>0</v>
      </c>
      <c r="AR28" s="111" t="s">
        <v>51</v>
      </c>
      <c r="AS28" s="115">
        <v>70</v>
      </c>
      <c r="AT28" s="116"/>
    </row>
    <row r="29" spans="1:46" s="26" customFormat="1" ht="20.100000000000001" customHeight="1" thickTop="1" x14ac:dyDescent="0.25">
      <c r="A29" s="211" t="s">
        <v>160</v>
      </c>
      <c r="B29" s="214" t="s">
        <v>40</v>
      </c>
      <c r="C29" s="215"/>
      <c r="D29" s="215"/>
      <c r="E29" s="215"/>
      <c r="F29" s="215"/>
      <c r="G29" s="215"/>
      <c r="H29" s="215"/>
      <c r="I29" s="215"/>
      <c r="J29" s="215"/>
      <c r="K29" s="215"/>
      <c r="L29" s="216"/>
      <c r="M29" s="245" t="s">
        <v>48</v>
      </c>
      <c r="N29" s="245"/>
      <c r="O29" s="245"/>
      <c r="P29" s="245"/>
      <c r="Q29" s="245"/>
      <c r="R29" s="245"/>
      <c r="S29" s="245"/>
      <c r="T29" s="245"/>
      <c r="U29" s="245"/>
      <c r="V29" s="245"/>
      <c r="W29" s="246"/>
      <c r="X29" s="214" t="s">
        <v>56</v>
      </c>
      <c r="Y29" s="215"/>
      <c r="Z29" s="215"/>
      <c r="AA29" s="215"/>
      <c r="AB29" s="215"/>
      <c r="AC29" s="215"/>
      <c r="AD29" s="215"/>
      <c r="AE29" s="215"/>
      <c r="AF29" s="215"/>
      <c r="AG29" s="215"/>
      <c r="AH29" s="216"/>
      <c r="AI29" s="193" t="s">
        <v>166</v>
      </c>
      <c r="AJ29" s="193"/>
      <c r="AK29" s="193"/>
      <c r="AL29" s="193"/>
      <c r="AM29" s="193"/>
      <c r="AN29" s="193"/>
      <c r="AO29" s="193"/>
      <c r="AP29" s="193"/>
      <c r="AQ29" s="193"/>
      <c r="AR29" s="193"/>
      <c r="AS29" s="194"/>
      <c r="AT29" s="116"/>
    </row>
    <row r="30" spans="1:46" s="26" customFormat="1" ht="6.75" customHeight="1" x14ac:dyDescent="0.25">
      <c r="A30" s="212"/>
      <c r="B30" s="217"/>
      <c r="C30" s="218"/>
      <c r="D30" s="218"/>
      <c r="E30" s="218"/>
      <c r="F30" s="218"/>
      <c r="G30" s="218"/>
      <c r="H30" s="218"/>
      <c r="I30" s="218"/>
      <c r="J30" s="218"/>
      <c r="K30" s="218"/>
      <c r="L30" s="219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8"/>
      <c r="X30" s="217"/>
      <c r="Y30" s="218"/>
      <c r="Z30" s="218"/>
      <c r="AA30" s="218"/>
      <c r="AB30" s="218"/>
      <c r="AC30" s="218"/>
      <c r="AD30" s="218"/>
      <c r="AE30" s="218"/>
      <c r="AF30" s="218"/>
      <c r="AG30" s="218"/>
      <c r="AH30" s="219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7"/>
      <c r="AT30" s="116"/>
    </row>
    <row r="31" spans="1:46" s="26" customFormat="1" ht="20.100000000000001" customHeight="1" thickBot="1" x14ac:dyDescent="0.3">
      <c r="A31" s="213"/>
      <c r="B31" s="171" t="str">
        <f>CONCATENATE($G$11,$I$11,".",$K$11,".","0",RIGHT($B$16,1),".",RIGHT(K31,1),$A29)</f>
        <v>L431.20.05.D5</v>
      </c>
      <c r="C31" s="172"/>
      <c r="D31" s="173"/>
      <c r="E31" s="21">
        <v>3</v>
      </c>
      <c r="F31" s="44" t="s">
        <v>29</v>
      </c>
      <c r="G31" s="23">
        <v>14</v>
      </c>
      <c r="H31" s="24">
        <v>0</v>
      </c>
      <c r="I31" s="24">
        <v>28</v>
      </c>
      <c r="J31" s="25">
        <v>0</v>
      </c>
      <c r="K31" s="44" t="s">
        <v>33</v>
      </c>
      <c r="L31" s="22">
        <v>45</v>
      </c>
      <c r="M31" s="171" t="str">
        <f>CONCATENATE($G$11,$I$11,".",$K$11,".","0",RIGHT($M$16,1),".",RIGHT(V31,1),$A$29,"-ij")</f>
        <v>L431.20.06.S5-ij</v>
      </c>
      <c r="N31" s="172"/>
      <c r="O31" s="173"/>
      <c r="P31" s="21">
        <v>3</v>
      </c>
      <c r="Q31" s="44" t="s">
        <v>5</v>
      </c>
      <c r="R31" s="23">
        <v>28</v>
      </c>
      <c r="S31" s="24">
        <v>0</v>
      </c>
      <c r="T31" s="24">
        <v>0</v>
      </c>
      <c r="U31" s="25">
        <v>14</v>
      </c>
      <c r="V31" s="44" t="s">
        <v>51</v>
      </c>
      <c r="W31" s="22">
        <v>45</v>
      </c>
      <c r="X31" s="171" t="str">
        <f>CONCATENATE($G$11,$I$11,".",$K$11,".","0",RIGHT($X$16,1),".",RIGHT(AG31,1),$A$29,"-ij")</f>
        <v>L431.20.07.S5-ij</v>
      </c>
      <c r="Y31" s="172"/>
      <c r="Z31" s="173"/>
      <c r="AA31" s="21">
        <v>4</v>
      </c>
      <c r="AB31" s="44" t="s">
        <v>5</v>
      </c>
      <c r="AC31" s="23">
        <v>28</v>
      </c>
      <c r="AD31" s="24">
        <v>0</v>
      </c>
      <c r="AE31" s="24">
        <v>14</v>
      </c>
      <c r="AF31" s="25">
        <v>14</v>
      </c>
      <c r="AG31" s="44" t="s">
        <v>51</v>
      </c>
      <c r="AH31" s="22">
        <v>65</v>
      </c>
      <c r="AI31" s="171" t="str">
        <f>CONCATENATE($G$11,$I$11,".",$K$11,".","0",RIGHT($AI$16,1),".",RIGHT(AR31,1),$A$26,"-ij")</f>
        <v>L431.20.08.S4-ij</v>
      </c>
      <c r="AJ31" s="172"/>
      <c r="AK31" s="173"/>
      <c r="AL31" s="110">
        <v>4</v>
      </c>
      <c r="AM31" s="111" t="s">
        <v>5</v>
      </c>
      <c r="AN31" s="112">
        <v>14</v>
      </c>
      <c r="AO31" s="113">
        <v>0</v>
      </c>
      <c r="AP31" s="113">
        <v>14</v>
      </c>
      <c r="AQ31" s="114">
        <v>14</v>
      </c>
      <c r="AR31" s="111" t="s">
        <v>51</v>
      </c>
      <c r="AS31" s="115">
        <v>70</v>
      </c>
      <c r="AT31" s="116"/>
    </row>
    <row r="32" spans="1:46" s="26" customFormat="1" ht="20.100000000000001" customHeight="1" thickTop="1" x14ac:dyDescent="0.25">
      <c r="A32" s="211" t="s">
        <v>161</v>
      </c>
      <c r="B32" s="192" t="s">
        <v>41</v>
      </c>
      <c r="C32" s="193"/>
      <c r="D32" s="193"/>
      <c r="E32" s="193"/>
      <c r="F32" s="193"/>
      <c r="G32" s="193"/>
      <c r="H32" s="193"/>
      <c r="I32" s="193"/>
      <c r="J32" s="193"/>
      <c r="K32" s="193"/>
      <c r="L32" s="194"/>
      <c r="M32" s="193" t="s">
        <v>49</v>
      </c>
      <c r="N32" s="193"/>
      <c r="O32" s="193"/>
      <c r="P32" s="193"/>
      <c r="Q32" s="193"/>
      <c r="R32" s="193"/>
      <c r="S32" s="193"/>
      <c r="T32" s="193"/>
      <c r="U32" s="193"/>
      <c r="V32" s="193"/>
      <c r="W32" s="194"/>
      <c r="X32" s="192" t="s">
        <v>57</v>
      </c>
      <c r="Y32" s="193"/>
      <c r="Z32" s="193"/>
      <c r="AA32" s="193"/>
      <c r="AB32" s="193"/>
      <c r="AC32" s="193"/>
      <c r="AD32" s="193"/>
      <c r="AE32" s="193"/>
      <c r="AF32" s="193"/>
      <c r="AG32" s="193"/>
      <c r="AH32" s="194"/>
      <c r="AI32" s="193" t="s">
        <v>111</v>
      </c>
      <c r="AJ32" s="193"/>
      <c r="AK32" s="193"/>
      <c r="AL32" s="193"/>
      <c r="AM32" s="193"/>
      <c r="AN32" s="193"/>
      <c r="AO32" s="193"/>
      <c r="AP32" s="193"/>
      <c r="AQ32" s="193"/>
      <c r="AR32" s="193"/>
      <c r="AS32" s="194"/>
      <c r="AT32" s="116"/>
    </row>
    <row r="33" spans="1:46" s="26" customFormat="1" ht="8.25" customHeight="1" x14ac:dyDescent="0.25">
      <c r="A33" s="212"/>
      <c r="B33" s="195"/>
      <c r="C33" s="196"/>
      <c r="D33" s="196"/>
      <c r="E33" s="196"/>
      <c r="F33" s="196"/>
      <c r="G33" s="196"/>
      <c r="H33" s="196"/>
      <c r="I33" s="196"/>
      <c r="J33" s="196"/>
      <c r="K33" s="196"/>
      <c r="L33" s="197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7"/>
      <c r="X33" s="195"/>
      <c r="Y33" s="196"/>
      <c r="Z33" s="196"/>
      <c r="AA33" s="196"/>
      <c r="AB33" s="196"/>
      <c r="AC33" s="196"/>
      <c r="AD33" s="196"/>
      <c r="AE33" s="196"/>
      <c r="AF33" s="196"/>
      <c r="AG33" s="196"/>
      <c r="AH33" s="197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7"/>
      <c r="AT33" s="116"/>
    </row>
    <row r="34" spans="1:46" s="26" customFormat="1" ht="20.100000000000001" customHeight="1" thickBot="1" x14ac:dyDescent="0.3">
      <c r="A34" s="213"/>
      <c r="B34" s="171" t="str">
        <f>CONCATENATE($G$11,$I$11,".",$K$11,".","0",RIGHT($B$16,1),".",RIGHT(K34,1),$A32)</f>
        <v>L431.20.05.D6</v>
      </c>
      <c r="C34" s="172"/>
      <c r="D34" s="173"/>
      <c r="E34" s="21">
        <v>3</v>
      </c>
      <c r="F34" s="44" t="s">
        <v>29</v>
      </c>
      <c r="G34" s="23">
        <v>28</v>
      </c>
      <c r="H34" s="24">
        <v>0</v>
      </c>
      <c r="I34" s="24">
        <v>7</v>
      </c>
      <c r="J34" s="25">
        <v>7</v>
      </c>
      <c r="K34" s="44" t="s">
        <v>33</v>
      </c>
      <c r="L34" s="22">
        <v>45</v>
      </c>
      <c r="M34" s="171" t="str">
        <f>CONCATENATE($G$11,$I$11,".",$K$11,".","0",RIGHT($M$16,1),".",RIGHT(V34,1),$A$32,"-ij")</f>
        <v>L431.20.06.S6-ij</v>
      </c>
      <c r="N34" s="172"/>
      <c r="O34" s="173"/>
      <c r="P34" s="21">
        <v>3</v>
      </c>
      <c r="Q34" s="44" t="s">
        <v>5</v>
      </c>
      <c r="R34" s="23">
        <v>28</v>
      </c>
      <c r="S34" s="24">
        <v>0</v>
      </c>
      <c r="T34" s="24">
        <v>14</v>
      </c>
      <c r="U34" s="25">
        <v>0</v>
      </c>
      <c r="V34" s="44" t="s">
        <v>51</v>
      </c>
      <c r="W34" s="22">
        <v>45</v>
      </c>
      <c r="X34" s="171" t="str">
        <f>CONCATENATE($G$11,$I$11,".",$K$11,".","0",RIGHT($X$16,1),".",RIGHT(AG34,1),$A$32,"-ij")</f>
        <v>L431.20.07.S6-ij</v>
      </c>
      <c r="Y34" s="172"/>
      <c r="Z34" s="173"/>
      <c r="AA34" s="21">
        <v>5</v>
      </c>
      <c r="AB34" s="44" t="s">
        <v>29</v>
      </c>
      <c r="AC34" s="23">
        <v>28</v>
      </c>
      <c r="AD34" s="24">
        <v>0</v>
      </c>
      <c r="AE34" s="24">
        <v>28</v>
      </c>
      <c r="AF34" s="25">
        <v>28</v>
      </c>
      <c r="AG34" s="44" t="s">
        <v>51</v>
      </c>
      <c r="AH34" s="22">
        <v>85</v>
      </c>
      <c r="AI34" s="171" t="str">
        <f>CONCATENATE($G$11,$I$11,".",$K$11,".","0",RIGHT($AI$16,1),".",RIGHT(AR34,1),$A32)</f>
        <v>L431.20.08.S6</v>
      </c>
      <c r="AJ34" s="172"/>
      <c r="AK34" s="173"/>
      <c r="AL34" s="110">
        <v>5</v>
      </c>
      <c r="AM34" s="111" t="s">
        <v>29</v>
      </c>
      <c r="AN34" s="112"/>
      <c r="AO34" s="113"/>
      <c r="AP34" s="113"/>
      <c r="AQ34" s="117">
        <v>182</v>
      </c>
      <c r="AR34" s="111" t="s">
        <v>51</v>
      </c>
      <c r="AS34" s="115"/>
      <c r="AT34" s="116"/>
    </row>
    <row r="35" spans="1:46" s="26" customFormat="1" ht="20.100000000000001" customHeight="1" thickTop="1" x14ac:dyDescent="0.25">
      <c r="A35" s="211" t="s">
        <v>162</v>
      </c>
      <c r="B35" s="192" t="s">
        <v>42</v>
      </c>
      <c r="C35" s="193"/>
      <c r="D35" s="193"/>
      <c r="E35" s="193"/>
      <c r="F35" s="193"/>
      <c r="G35" s="193"/>
      <c r="H35" s="193"/>
      <c r="I35" s="193"/>
      <c r="J35" s="193"/>
      <c r="K35" s="193"/>
      <c r="L35" s="194"/>
      <c r="M35" s="193" t="s">
        <v>50</v>
      </c>
      <c r="N35" s="193"/>
      <c r="O35" s="193"/>
      <c r="P35" s="193"/>
      <c r="Q35" s="193"/>
      <c r="R35" s="193"/>
      <c r="S35" s="193"/>
      <c r="T35" s="193"/>
      <c r="U35" s="193"/>
      <c r="V35" s="193"/>
      <c r="W35" s="194"/>
      <c r="X35" s="192" t="s">
        <v>58</v>
      </c>
      <c r="Y35" s="193"/>
      <c r="Z35" s="193"/>
      <c r="AA35" s="193"/>
      <c r="AB35" s="193"/>
      <c r="AC35" s="193"/>
      <c r="AD35" s="193"/>
      <c r="AE35" s="193"/>
      <c r="AF35" s="193"/>
      <c r="AG35" s="193"/>
      <c r="AH35" s="194"/>
      <c r="AI35" s="193" t="s">
        <v>112</v>
      </c>
      <c r="AJ35" s="193"/>
      <c r="AK35" s="193"/>
      <c r="AL35" s="193"/>
      <c r="AM35" s="193"/>
      <c r="AN35" s="193"/>
      <c r="AO35" s="193"/>
      <c r="AP35" s="193"/>
      <c r="AQ35" s="193"/>
      <c r="AR35" s="193"/>
      <c r="AS35" s="194"/>
      <c r="AT35" s="116"/>
    </row>
    <row r="36" spans="1:46" s="26" customFormat="1" ht="8.25" customHeight="1" x14ac:dyDescent="0.25">
      <c r="A36" s="212"/>
      <c r="B36" s="195"/>
      <c r="C36" s="196"/>
      <c r="D36" s="196"/>
      <c r="E36" s="196"/>
      <c r="F36" s="196"/>
      <c r="G36" s="196"/>
      <c r="H36" s="196"/>
      <c r="I36" s="196"/>
      <c r="J36" s="196"/>
      <c r="K36" s="196"/>
      <c r="L36" s="197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7"/>
      <c r="X36" s="195"/>
      <c r="Y36" s="196"/>
      <c r="Z36" s="196"/>
      <c r="AA36" s="196"/>
      <c r="AB36" s="196"/>
      <c r="AC36" s="196"/>
      <c r="AD36" s="196"/>
      <c r="AE36" s="196"/>
      <c r="AF36" s="196"/>
      <c r="AG36" s="196"/>
      <c r="AH36" s="197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7"/>
      <c r="AT36" s="116"/>
    </row>
    <row r="37" spans="1:46" s="26" customFormat="1" ht="20.100000000000001" customHeight="1" thickBot="1" x14ac:dyDescent="0.3">
      <c r="A37" s="213"/>
      <c r="B37" s="171" t="str">
        <f>CONCATENATE($G$11,$I$11,".",$K$11,".","0",RIGHT($B$16,1),".",RIGHT(K37,1),$A35)</f>
        <v>L431.20.05.D7</v>
      </c>
      <c r="C37" s="172"/>
      <c r="D37" s="173"/>
      <c r="E37" s="21">
        <v>3</v>
      </c>
      <c r="F37" s="44" t="s">
        <v>29</v>
      </c>
      <c r="G37" s="23">
        <v>28</v>
      </c>
      <c r="H37" s="24">
        <v>0</v>
      </c>
      <c r="I37" s="24">
        <v>14</v>
      </c>
      <c r="J37" s="25">
        <v>0</v>
      </c>
      <c r="K37" s="44" t="s">
        <v>33</v>
      </c>
      <c r="L37" s="22">
        <v>50</v>
      </c>
      <c r="M37" s="171" t="str">
        <f>CONCATENATE($G$11,$I$11,".",$K$11,".","0",RIGHT($M$16,1),".",RIGHT(V37,1),$A$35,"-ij")</f>
        <v>L431.20.06.S7-ij</v>
      </c>
      <c r="N37" s="172"/>
      <c r="O37" s="173"/>
      <c r="P37" s="21">
        <v>4</v>
      </c>
      <c r="Q37" s="44" t="s">
        <v>29</v>
      </c>
      <c r="R37" s="23">
        <v>28</v>
      </c>
      <c r="S37" s="24">
        <v>0</v>
      </c>
      <c r="T37" s="24">
        <v>14</v>
      </c>
      <c r="U37" s="25">
        <v>14</v>
      </c>
      <c r="V37" s="44" t="s">
        <v>51</v>
      </c>
      <c r="W37" s="22">
        <v>45</v>
      </c>
      <c r="X37" s="171" t="str">
        <f>CONCATENATE($G$11,$I$11,".",$K$11,".","0",RIGHT($X$16,1),".",RIGHT(AG37,1),$A$35,"-ij")</f>
        <v>L431.20.07.S7-ij</v>
      </c>
      <c r="Y37" s="172"/>
      <c r="Z37" s="173"/>
      <c r="AA37" s="21">
        <v>5</v>
      </c>
      <c r="AB37" s="44" t="s">
        <v>29</v>
      </c>
      <c r="AC37" s="23">
        <v>28</v>
      </c>
      <c r="AD37" s="24">
        <v>0</v>
      </c>
      <c r="AE37" s="24">
        <v>14</v>
      </c>
      <c r="AF37" s="25">
        <v>0</v>
      </c>
      <c r="AG37" s="44" t="s">
        <v>51</v>
      </c>
      <c r="AH37" s="22">
        <v>50</v>
      </c>
      <c r="AI37" s="171" t="str">
        <f>CONCATENATE($G$11,$I$11,".",$K$11,".","0",RIGHT($AI$16,1),".",RIGHT(AR37,1),$A35)</f>
        <v>L431.20.08.S7</v>
      </c>
      <c r="AJ37" s="172"/>
      <c r="AK37" s="173"/>
      <c r="AL37" s="110">
        <v>10</v>
      </c>
      <c r="AM37" s="111" t="s">
        <v>5</v>
      </c>
      <c r="AN37" s="112"/>
      <c r="AO37" s="113"/>
      <c r="AP37" s="113"/>
      <c r="AQ37" s="114">
        <v>0</v>
      </c>
      <c r="AR37" s="111" t="s">
        <v>51</v>
      </c>
      <c r="AS37" s="115"/>
      <c r="AT37" s="116"/>
    </row>
    <row r="38" spans="1:46" s="26" customFormat="1" ht="20.100000000000001" customHeight="1" thickTop="1" x14ac:dyDescent="0.25">
      <c r="A38" s="211" t="s">
        <v>163</v>
      </c>
      <c r="B38" s="192" t="s">
        <v>167</v>
      </c>
      <c r="C38" s="193"/>
      <c r="D38" s="193"/>
      <c r="E38" s="224"/>
      <c r="F38" s="224"/>
      <c r="G38" s="224"/>
      <c r="H38" s="224"/>
      <c r="I38" s="224"/>
      <c r="J38" s="224"/>
      <c r="K38" s="224"/>
      <c r="L38" s="225"/>
      <c r="M38" s="192" t="s">
        <v>167</v>
      </c>
      <c r="N38" s="193"/>
      <c r="O38" s="193"/>
      <c r="P38" s="224"/>
      <c r="Q38" s="224"/>
      <c r="R38" s="224"/>
      <c r="S38" s="224"/>
      <c r="T38" s="224"/>
      <c r="U38" s="224"/>
      <c r="V38" s="224"/>
      <c r="W38" s="225"/>
      <c r="X38" s="192"/>
      <c r="Y38" s="193"/>
      <c r="Z38" s="193"/>
      <c r="AA38" s="224"/>
      <c r="AB38" s="224"/>
      <c r="AC38" s="224"/>
      <c r="AD38" s="224"/>
      <c r="AE38" s="224"/>
      <c r="AF38" s="224"/>
      <c r="AG38" s="224"/>
      <c r="AH38" s="225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4"/>
      <c r="AT38" s="116"/>
    </row>
    <row r="39" spans="1:46" s="26" customFormat="1" ht="6.75" customHeight="1" x14ac:dyDescent="0.25">
      <c r="A39" s="212"/>
      <c r="B39" s="226"/>
      <c r="C39" s="227"/>
      <c r="D39" s="227"/>
      <c r="E39" s="227"/>
      <c r="F39" s="227"/>
      <c r="G39" s="227"/>
      <c r="H39" s="227"/>
      <c r="I39" s="227"/>
      <c r="J39" s="227"/>
      <c r="K39" s="227"/>
      <c r="L39" s="228"/>
      <c r="M39" s="226"/>
      <c r="N39" s="227"/>
      <c r="O39" s="227"/>
      <c r="P39" s="227"/>
      <c r="Q39" s="227"/>
      <c r="R39" s="227"/>
      <c r="S39" s="227"/>
      <c r="T39" s="227"/>
      <c r="U39" s="227"/>
      <c r="V39" s="227"/>
      <c r="W39" s="228"/>
      <c r="X39" s="226"/>
      <c r="Y39" s="227"/>
      <c r="Z39" s="227"/>
      <c r="AA39" s="227"/>
      <c r="AB39" s="227"/>
      <c r="AC39" s="227"/>
      <c r="AD39" s="227"/>
      <c r="AE39" s="227"/>
      <c r="AF39" s="227"/>
      <c r="AG39" s="227"/>
      <c r="AH39" s="228"/>
      <c r="AI39" s="196"/>
      <c r="AJ39" s="196"/>
      <c r="AK39" s="196"/>
      <c r="AL39" s="196"/>
      <c r="AM39" s="196"/>
      <c r="AN39" s="196"/>
      <c r="AO39" s="196"/>
      <c r="AP39" s="196"/>
      <c r="AQ39" s="196"/>
      <c r="AR39" s="196"/>
      <c r="AS39" s="197"/>
      <c r="AT39" s="116"/>
    </row>
    <row r="40" spans="1:46" s="26" customFormat="1" ht="20.100000000000001" customHeight="1" thickBot="1" x14ac:dyDescent="0.3">
      <c r="A40" s="213"/>
      <c r="B40" s="171" t="str">
        <f>CONCATENATE($G$11,$I$11,".",$K$11,".","0",RIGHT($B$16,1),".",RIGHT(K40,1),$A38)</f>
        <v>L431.20.05.D8</v>
      </c>
      <c r="C40" s="172"/>
      <c r="D40" s="173"/>
      <c r="E40" s="21">
        <v>3</v>
      </c>
      <c r="F40" s="44" t="s">
        <v>34</v>
      </c>
      <c r="G40" s="23"/>
      <c r="H40" s="24"/>
      <c r="I40" s="24"/>
      <c r="J40" s="25"/>
      <c r="K40" s="44" t="s">
        <v>33</v>
      </c>
      <c r="L40" s="22"/>
      <c r="M40" s="171" t="str">
        <f>CONCATENATE($G$11,$I$11,".",$K$11,".","0",RIGHT($M$16,1),".",RIGHT(V40,1),$A$35)</f>
        <v>L431.20.06.D7</v>
      </c>
      <c r="N40" s="172"/>
      <c r="O40" s="173"/>
      <c r="P40" s="21">
        <v>3</v>
      </c>
      <c r="Q40" s="44" t="s">
        <v>34</v>
      </c>
      <c r="R40" s="23"/>
      <c r="S40" s="24"/>
      <c r="T40" s="24"/>
      <c r="U40" s="25"/>
      <c r="V40" s="44" t="s">
        <v>33</v>
      </c>
      <c r="W40" s="22"/>
      <c r="X40" s="171"/>
      <c r="Y40" s="172"/>
      <c r="Z40" s="173"/>
      <c r="AA40" s="21">
        <v>2</v>
      </c>
      <c r="AB40" s="44" t="s">
        <v>34</v>
      </c>
      <c r="AC40" s="23"/>
      <c r="AD40" s="24"/>
      <c r="AE40" s="24"/>
      <c r="AF40" s="25"/>
      <c r="AG40" s="44" t="s">
        <v>33</v>
      </c>
      <c r="AH40" s="22"/>
      <c r="AI40" s="171"/>
      <c r="AJ40" s="172"/>
      <c r="AK40" s="173"/>
      <c r="AL40" s="110"/>
      <c r="AM40" s="111"/>
      <c r="AN40" s="112"/>
      <c r="AO40" s="113"/>
      <c r="AP40" s="113"/>
      <c r="AQ40" s="114"/>
      <c r="AR40" s="111"/>
      <c r="AS40" s="115"/>
      <c r="AT40" s="116"/>
    </row>
    <row r="41" spans="1:46" s="26" customFormat="1" ht="20.100000000000001" customHeight="1" thickTop="1" x14ac:dyDescent="0.25">
      <c r="A41" s="211" t="s">
        <v>164</v>
      </c>
      <c r="B41" s="223"/>
      <c r="C41" s="224"/>
      <c r="D41" s="224"/>
      <c r="E41" s="224"/>
      <c r="F41" s="224"/>
      <c r="G41" s="224"/>
      <c r="H41" s="224"/>
      <c r="I41" s="224"/>
      <c r="J41" s="224"/>
      <c r="K41" s="224"/>
      <c r="L41" s="225"/>
      <c r="M41" s="224"/>
      <c r="N41" s="224"/>
      <c r="O41" s="224"/>
      <c r="P41" s="193"/>
      <c r="Q41" s="193"/>
      <c r="R41" s="193"/>
      <c r="S41" s="193"/>
      <c r="T41" s="193"/>
      <c r="U41" s="193"/>
      <c r="V41" s="193"/>
      <c r="W41" s="194"/>
      <c r="X41" s="223"/>
      <c r="Y41" s="224"/>
      <c r="Z41" s="224"/>
      <c r="AA41" s="224"/>
      <c r="AB41" s="224"/>
      <c r="AC41" s="224"/>
      <c r="AD41" s="224"/>
      <c r="AE41" s="224"/>
      <c r="AF41" s="224"/>
      <c r="AG41" s="224"/>
      <c r="AH41" s="225"/>
      <c r="AI41" s="224"/>
      <c r="AJ41" s="224"/>
      <c r="AK41" s="224"/>
      <c r="AL41" s="193"/>
      <c r="AM41" s="193"/>
      <c r="AN41" s="193"/>
      <c r="AO41" s="193"/>
      <c r="AP41" s="193"/>
      <c r="AQ41" s="193"/>
      <c r="AR41" s="193"/>
      <c r="AS41" s="194"/>
      <c r="AT41" s="116"/>
    </row>
    <row r="42" spans="1:46" s="26" customFormat="1" ht="6" customHeight="1" x14ac:dyDescent="0.25">
      <c r="A42" s="212"/>
      <c r="B42" s="226"/>
      <c r="C42" s="227"/>
      <c r="D42" s="227"/>
      <c r="E42" s="227"/>
      <c r="F42" s="227"/>
      <c r="G42" s="227"/>
      <c r="H42" s="227"/>
      <c r="I42" s="227"/>
      <c r="J42" s="227"/>
      <c r="K42" s="227"/>
      <c r="L42" s="228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7"/>
      <c r="X42" s="226"/>
      <c r="Y42" s="227"/>
      <c r="Z42" s="227"/>
      <c r="AA42" s="227"/>
      <c r="AB42" s="227"/>
      <c r="AC42" s="227"/>
      <c r="AD42" s="227"/>
      <c r="AE42" s="227"/>
      <c r="AF42" s="227"/>
      <c r="AG42" s="227"/>
      <c r="AH42" s="228"/>
      <c r="AI42" s="196"/>
      <c r="AJ42" s="196"/>
      <c r="AK42" s="196"/>
      <c r="AL42" s="196"/>
      <c r="AM42" s="196"/>
      <c r="AN42" s="196"/>
      <c r="AO42" s="196"/>
      <c r="AP42" s="196"/>
      <c r="AQ42" s="196"/>
      <c r="AR42" s="196"/>
      <c r="AS42" s="197"/>
      <c r="AT42" s="116"/>
    </row>
    <row r="43" spans="1:46" s="26" customFormat="1" ht="20.100000000000001" customHeight="1" thickBot="1" x14ac:dyDescent="0.3">
      <c r="A43" s="213"/>
      <c r="B43" s="171"/>
      <c r="C43" s="172"/>
      <c r="D43" s="173"/>
      <c r="E43" s="21"/>
      <c r="F43" s="44"/>
      <c r="G43" s="23"/>
      <c r="H43" s="24"/>
      <c r="I43" s="24"/>
      <c r="J43" s="25"/>
      <c r="K43" s="44"/>
      <c r="L43" s="22"/>
      <c r="M43" s="171"/>
      <c r="N43" s="172"/>
      <c r="O43" s="173"/>
      <c r="P43" s="21"/>
      <c r="Q43" s="44"/>
      <c r="R43" s="23"/>
      <c r="S43" s="24"/>
      <c r="T43" s="24"/>
      <c r="U43" s="25"/>
      <c r="V43" s="44"/>
      <c r="W43" s="22"/>
      <c r="X43" s="171"/>
      <c r="Y43" s="172"/>
      <c r="Z43" s="173"/>
      <c r="AA43" s="21"/>
      <c r="AB43" s="44"/>
      <c r="AC43" s="23"/>
      <c r="AD43" s="24"/>
      <c r="AE43" s="24"/>
      <c r="AF43" s="25"/>
      <c r="AG43" s="44"/>
      <c r="AH43" s="22"/>
      <c r="AI43" s="171"/>
      <c r="AJ43" s="172"/>
      <c r="AK43" s="173"/>
      <c r="AL43" s="110"/>
      <c r="AM43" s="111"/>
      <c r="AN43" s="112"/>
      <c r="AO43" s="113"/>
      <c r="AP43" s="113"/>
      <c r="AQ43" s="114"/>
      <c r="AR43" s="111"/>
      <c r="AS43" s="115"/>
      <c r="AT43" s="116"/>
    </row>
    <row r="44" spans="1:46" s="26" customFormat="1" ht="20.100000000000001" customHeight="1" thickTop="1" x14ac:dyDescent="0.25">
      <c r="A44" s="209" t="s">
        <v>25</v>
      </c>
      <c r="B44" s="174" t="s">
        <v>1</v>
      </c>
      <c r="C44" s="175"/>
      <c r="D44" s="27"/>
      <c r="E44" s="176">
        <f>SUM(G19:J19,G22:J22,G25:J25,G28:J28,G31:J31,G34:J34,G37:J37,G40:J40,G43:J43)</f>
        <v>364</v>
      </c>
      <c r="F44" s="177"/>
      <c r="G44" s="178" t="s">
        <v>8</v>
      </c>
      <c r="H44" s="179"/>
      <c r="I44" s="179"/>
      <c r="J44" s="180"/>
      <c r="K44" s="181">
        <f>SUM(L19,L22,L25,L28,L31,L34,L37,L40,L43)</f>
        <v>390</v>
      </c>
      <c r="L44" s="177"/>
      <c r="M44" s="174" t="s">
        <v>1</v>
      </c>
      <c r="N44" s="175"/>
      <c r="O44" s="27"/>
      <c r="P44" s="176">
        <f>SUM(R19:U19,R22:U22,R25:U25,R28:U28,R31:U31,R34:U34,R37:U37,R40:U40,R43:U43)</f>
        <v>364</v>
      </c>
      <c r="Q44" s="177"/>
      <c r="R44" s="178" t="s">
        <v>8</v>
      </c>
      <c r="S44" s="179"/>
      <c r="T44" s="179"/>
      <c r="U44" s="180"/>
      <c r="V44" s="181">
        <f>SUM(W19,W22,W25,W28,W31,W34,W37,W40,W43)</f>
        <v>370</v>
      </c>
      <c r="W44" s="177"/>
      <c r="X44" s="174" t="s">
        <v>1</v>
      </c>
      <c r="Y44" s="175"/>
      <c r="Z44" s="27"/>
      <c r="AA44" s="176">
        <f>SUM(AC19:AF19,AC22:AF22,AC25:AF25,AC28:AF28,AC31:AF31,AC34:AF34,AC37:AF37,AC40:AF40,AC43:AF43)</f>
        <v>364</v>
      </c>
      <c r="AB44" s="177"/>
      <c r="AC44" s="178" t="s">
        <v>8</v>
      </c>
      <c r="AD44" s="179"/>
      <c r="AE44" s="179"/>
      <c r="AF44" s="180"/>
      <c r="AG44" s="181">
        <f>SUM(AH19,AH22,AH25,AH28,AH31,AH34,AH37,AH40,AH43)</f>
        <v>390</v>
      </c>
      <c r="AH44" s="177"/>
      <c r="AI44" s="174" t="s">
        <v>1</v>
      </c>
      <c r="AJ44" s="175"/>
      <c r="AK44" s="118"/>
      <c r="AL44" s="201">
        <f>SUM(AN19:AQ19,AN22:AQ22,AN25:AQ25,AN28:AQ28,AN31:AQ31,AN34:AQ34,AN37:AQ37,AN40:AQ40,AN43:AQ43)</f>
        <v>364</v>
      </c>
      <c r="AM44" s="202"/>
      <c r="AN44" s="205" t="s">
        <v>8</v>
      </c>
      <c r="AO44" s="201"/>
      <c r="AP44" s="201"/>
      <c r="AQ44" s="202"/>
      <c r="AR44" s="205">
        <f>SUM(AS19,AS22,AS25,AS28,AS31,AS34,AS37,AS40,AS43)</f>
        <v>260</v>
      </c>
      <c r="AS44" s="202"/>
      <c r="AT44" s="116"/>
    </row>
    <row r="45" spans="1:46" s="26" customFormat="1" ht="37.5" customHeight="1" thickBot="1" x14ac:dyDescent="0.3">
      <c r="A45" s="210"/>
      <c r="B45" s="182" t="s">
        <v>2</v>
      </c>
      <c r="C45" s="183"/>
      <c r="D45" s="28"/>
      <c r="E45" s="184">
        <f>SUM(E19,E22,E25,E28,E31,E34,E37,E40,E43)</f>
        <v>30</v>
      </c>
      <c r="F45" s="185"/>
      <c r="G45" s="270" t="s">
        <v>43</v>
      </c>
      <c r="H45" s="271"/>
      <c r="I45" s="271"/>
      <c r="J45" s="272"/>
      <c r="K45" s="182">
        <v>8</v>
      </c>
      <c r="L45" s="186"/>
      <c r="M45" s="182" t="s">
        <v>2</v>
      </c>
      <c r="N45" s="183"/>
      <c r="O45" s="28"/>
      <c r="P45" s="184">
        <f>SUM(P19,P22,P25,P28,P31,P34,P37,P40,P43)</f>
        <v>30</v>
      </c>
      <c r="Q45" s="185"/>
      <c r="R45" s="270" t="s">
        <v>43</v>
      </c>
      <c r="S45" s="271"/>
      <c r="T45" s="271"/>
      <c r="U45" s="272"/>
      <c r="V45" s="182">
        <v>8</v>
      </c>
      <c r="W45" s="186"/>
      <c r="X45" s="182" t="s">
        <v>2</v>
      </c>
      <c r="Y45" s="183"/>
      <c r="Z45" s="28"/>
      <c r="AA45" s="184">
        <f>SUM(AA19,AA22,AA25,AA28,AA31,AA34,AA37,AA40,AA43)</f>
        <v>30</v>
      </c>
      <c r="AB45" s="185"/>
      <c r="AC45" s="270" t="s">
        <v>59</v>
      </c>
      <c r="AD45" s="271"/>
      <c r="AE45" s="271"/>
      <c r="AF45" s="272"/>
      <c r="AG45" s="182">
        <v>7</v>
      </c>
      <c r="AH45" s="186"/>
      <c r="AI45" s="182" t="s">
        <v>2</v>
      </c>
      <c r="AJ45" s="183"/>
      <c r="AK45" s="119"/>
      <c r="AL45" s="206">
        <f>SUM(AL19,AL22,AL25,AL28,AL31,AL34,AL37,AL40,AL43)</f>
        <v>30</v>
      </c>
      <c r="AM45" s="207"/>
      <c r="AN45" s="273" t="s">
        <v>64</v>
      </c>
      <c r="AO45" s="274"/>
      <c r="AP45" s="274"/>
      <c r="AQ45" s="275"/>
      <c r="AR45" s="203">
        <v>7</v>
      </c>
      <c r="AS45" s="204"/>
      <c r="AT45" s="116"/>
    </row>
    <row r="46" spans="1:46" s="26" customFormat="1" ht="20.100000000000001" customHeight="1" thickTop="1" x14ac:dyDescent="0.25">
      <c r="A46" s="209" t="s">
        <v>26</v>
      </c>
      <c r="B46" s="174" t="s">
        <v>1</v>
      </c>
      <c r="C46" s="175"/>
      <c r="D46" s="29"/>
      <c r="E46" s="176">
        <f>SUM(G47:J47)</f>
        <v>26</v>
      </c>
      <c r="F46" s="177"/>
      <c r="G46" s="30"/>
      <c r="H46" s="31"/>
      <c r="I46" s="31"/>
      <c r="J46" s="31"/>
      <c r="K46" s="31"/>
      <c r="L46" s="32"/>
      <c r="M46" s="174" t="s">
        <v>1</v>
      </c>
      <c r="N46" s="175"/>
      <c r="O46" s="29"/>
      <c r="P46" s="232">
        <f>SUM(R47:U47)</f>
        <v>26</v>
      </c>
      <c r="Q46" s="233"/>
      <c r="R46" s="30"/>
      <c r="S46" s="31"/>
      <c r="T46" s="31"/>
      <c r="U46" s="31"/>
      <c r="V46" s="31"/>
      <c r="W46" s="32"/>
      <c r="X46" s="174" t="s">
        <v>1</v>
      </c>
      <c r="Y46" s="175"/>
      <c r="Z46" s="29"/>
      <c r="AA46" s="176">
        <f>SUM(AC47:AF47)</f>
        <v>26</v>
      </c>
      <c r="AB46" s="177"/>
      <c r="AC46" s="30"/>
      <c r="AD46" s="31"/>
      <c r="AE46" s="31"/>
      <c r="AF46" s="31"/>
      <c r="AG46" s="31"/>
      <c r="AH46" s="32"/>
      <c r="AI46" s="174" t="s">
        <v>1</v>
      </c>
      <c r="AJ46" s="175"/>
      <c r="AK46" s="120"/>
      <c r="AL46" s="234">
        <f>SUM(AN47:AQ47)</f>
        <v>26</v>
      </c>
      <c r="AM46" s="235"/>
      <c r="AN46" s="121"/>
      <c r="AO46" s="122"/>
      <c r="AP46" s="122"/>
      <c r="AQ46" s="122"/>
      <c r="AR46" s="122"/>
      <c r="AS46" s="123"/>
      <c r="AT46" s="116"/>
    </row>
    <row r="47" spans="1:46" s="26" customFormat="1" ht="35.25" customHeight="1" thickBot="1" x14ac:dyDescent="0.3">
      <c r="A47" s="210"/>
      <c r="B47" s="182" t="s">
        <v>3</v>
      </c>
      <c r="C47" s="183"/>
      <c r="D47" s="33"/>
      <c r="E47" s="33"/>
      <c r="F47" s="34"/>
      <c r="G47" s="40">
        <f>(G19+G22+G25+G28+G31+G34+G37+G40+G43)/14</f>
        <v>14</v>
      </c>
      <c r="H47" s="41">
        <f>(H19+H22+H25+H28+H31+H34+H37+H40+H43)/14</f>
        <v>3</v>
      </c>
      <c r="I47" s="41">
        <f>(I19+I22+I25+I28+I31+I34+I37+I40+I43)/14</f>
        <v>8.5</v>
      </c>
      <c r="J47" s="41">
        <f>(J19+J22+J25+J28+J31+J34+J37+J40+J43)/14</f>
        <v>0.5</v>
      </c>
      <c r="K47" s="36" t="s">
        <v>4</v>
      </c>
      <c r="L47" s="37"/>
      <c r="M47" s="182" t="s">
        <v>3</v>
      </c>
      <c r="N47" s="183"/>
      <c r="O47" s="33"/>
      <c r="P47" s="33"/>
      <c r="Q47" s="34"/>
      <c r="R47" s="40">
        <f>(R19+R22+R25+R28+R31+R34+R37+R40+R43)/14</f>
        <v>14</v>
      </c>
      <c r="S47" s="41">
        <f>(S19+S22+S25+S28+S31+S34+S37+S40+S43)/14</f>
        <v>2</v>
      </c>
      <c r="T47" s="41">
        <f>(T19+T22+T25+T28+T31+T34+T37+T40+T43)/14</f>
        <v>6</v>
      </c>
      <c r="U47" s="41">
        <f>(U19+U22+U25+U28+U31+U34+U37+U40+U43)/14</f>
        <v>4</v>
      </c>
      <c r="V47" s="36" t="s">
        <v>4</v>
      </c>
      <c r="W47" s="37"/>
      <c r="X47" s="182" t="s">
        <v>3</v>
      </c>
      <c r="Y47" s="183"/>
      <c r="Z47" s="33"/>
      <c r="AA47" s="33"/>
      <c r="AB47" s="34"/>
      <c r="AC47" s="40">
        <f>(AC19+AC22+AC25+AC28+AC31+AC34+AC37+AC40+AC43)/14</f>
        <v>13</v>
      </c>
      <c r="AD47" s="41">
        <f>(AD19+AD22+AD25+AD28+AD31+AD34+AD37+AD40+AD43)/14</f>
        <v>1</v>
      </c>
      <c r="AE47" s="41">
        <f>(AE19+AE22+AE25+AE28+AE31+AE34+AE37+AE40+AE43)/14</f>
        <v>7</v>
      </c>
      <c r="AF47" s="41">
        <f>(AF19+AF22+AF25+AF28+AF31+AF34+AF37+AF40+AF43)/14</f>
        <v>5</v>
      </c>
      <c r="AG47" s="36" t="s">
        <v>4</v>
      </c>
      <c r="AH47" s="37"/>
      <c r="AI47" s="182" t="s">
        <v>3</v>
      </c>
      <c r="AJ47" s="183"/>
      <c r="AK47" s="119"/>
      <c r="AL47" s="119"/>
      <c r="AM47" s="124"/>
      <c r="AN47" s="125">
        <f>(AN19+AN22+AN25+AN28+AN31+AN34+AN37+AN40+AN43)/14</f>
        <v>6</v>
      </c>
      <c r="AO47" s="126">
        <f>(AO19+AO22+AO25+AO28+AO31+AO34+AO37+AO40+AO43)/14</f>
        <v>1</v>
      </c>
      <c r="AP47" s="126">
        <f>(AP19+AP22+AP25+AP28+AP31+AP34+AP37+AP40+AP43)/14</f>
        <v>4</v>
      </c>
      <c r="AQ47" s="126">
        <f>(AQ19+AQ22+AQ25+AQ28+AQ31+AQ34+AQ37+AQ40+AQ43)/14</f>
        <v>15</v>
      </c>
      <c r="AR47" s="127" t="s">
        <v>4</v>
      </c>
      <c r="AS47" s="124"/>
      <c r="AT47" s="116"/>
    </row>
    <row r="48" spans="1:46" s="26" customFormat="1" ht="18.75" thickTop="1" x14ac:dyDescent="0.25">
      <c r="A48" s="141"/>
      <c r="B48" s="142"/>
      <c r="C48" s="142"/>
      <c r="D48" s="143"/>
      <c r="E48" s="143"/>
      <c r="F48" s="144"/>
      <c r="G48" s="145"/>
      <c r="H48" s="145"/>
      <c r="I48" s="145"/>
      <c r="J48" s="145"/>
      <c r="K48" s="143"/>
      <c r="L48" s="143"/>
      <c r="M48" s="142"/>
      <c r="N48" s="142"/>
      <c r="O48" s="143"/>
      <c r="P48" s="143"/>
      <c r="Q48" s="144"/>
      <c r="R48" s="145"/>
      <c r="S48" s="145"/>
      <c r="T48" s="145"/>
      <c r="U48" s="145"/>
      <c r="V48" s="143"/>
      <c r="W48" s="143"/>
      <c r="X48" s="142"/>
      <c r="Y48" s="142"/>
      <c r="Z48" s="143"/>
      <c r="AA48" s="143"/>
      <c r="AB48" s="144"/>
      <c r="AC48" s="145"/>
      <c r="AD48" s="145"/>
      <c r="AE48" s="145"/>
      <c r="AF48" s="145"/>
      <c r="AG48" s="143"/>
      <c r="AH48" s="143"/>
      <c r="AI48" s="142"/>
      <c r="AJ48" s="146"/>
      <c r="AK48" s="147"/>
      <c r="AL48" s="147"/>
      <c r="AM48" s="147"/>
      <c r="AN48" s="148"/>
      <c r="AO48" s="148"/>
      <c r="AP48" s="148"/>
      <c r="AQ48" s="148"/>
      <c r="AR48" s="147"/>
      <c r="AS48" s="147"/>
      <c r="AT48" s="116"/>
    </row>
    <row r="49" spans="1:46" s="102" customFormat="1" x14ac:dyDescent="0.25">
      <c r="A49" s="103" t="s">
        <v>30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51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51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51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51"/>
    </row>
    <row r="50" spans="1:46" s="102" customFormat="1" x14ac:dyDescent="0.25">
      <c r="A50" s="168" t="s">
        <v>168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51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51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51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51"/>
    </row>
    <row r="51" spans="1:46" s="102" customFormat="1" x14ac:dyDescent="0.25">
      <c r="A51" s="103" t="s">
        <v>169</v>
      </c>
      <c r="B51" s="103"/>
      <c r="C51" s="103"/>
      <c r="D51" s="103"/>
      <c r="E51" s="103"/>
      <c r="F51" s="103"/>
      <c r="G51" s="103"/>
      <c r="H51" s="103"/>
      <c r="I51" s="103"/>
      <c r="J51" s="103"/>
      <c r="K51" s="151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51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51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51"/>
    </row>
    <row r="52" spans="1:46" s="102" customFormat="1" x14ac:dyDescent="0.25">
      <c r="A52" s="103" t="s">
        <v>170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51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51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51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51"/>
    </row>
    <row r="53" spans="1:46" s="102" customFormat="1" x14ac:dyDescent="0.25">
      <c r="A53" s="103" t="s">
        <v>171</v>
      </c>
      <c r="B53" s="103"/>
      <c r="C53" s="103"/>
      <c r="D53" s="103"/>
      <c r="E53" s="103"/>
      <c r="F53" s="103"/>
      <c r="G53" s="103"/>
      <c r="H53" s="103"/>
      <c r="I53" s="103"/>
      <c r="J53" s="103"/>
      <c r="K53" s="151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51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51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51"/>
    </row>
    <row r="54" spans="1:46" s="102" customFormat="1" x14ac:dyDescent="0.25">
      <c r="A54" s="103" t="s">
        <v>172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51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51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51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51"/>
    </row>
    <row r="55" spans="1:46" s="102" customFormat="1" x14ac:dyDescent="0.25">
      <c r="A55" s="103" t="s">
        <v>173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51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51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51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51"/>
    </row>
    <row r="56" spans="1:46" s="102" customFormat="1" x14ac:dyDescent="0.25">
      <c r="A56" s="103" t="s">
        <v>174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51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51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51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51"/>
    </row>
    <row r="57" spans="1:46" s="102" customFormat="1" x14ac:dyDescent="0.25">
      <c r="A57" s="168" t="s">
        <v>175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51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51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51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51"/>
    </row>
    <row r="58" spans="1:46" s="102" customFormat="1" x14ac:dyDescent="0.25">
      <c r="A58" s="103" t="s">
        <v>176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51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51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51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51"/>
    </row>
    <row r="59" spans="1:46" s="102" customFormat="1" x14ac:dyDescent="0.25">
      <c r="A59" s="103" t="s">
        <v>177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51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51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51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51"/>
    </row>
    <row r="60" spans="1:46" s="102" customFormat="1" x14ac:dyDescent="0.25">
      <c r="A60" s="103" t="s">
        <v>178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51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51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51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51"/>
    </row>
    <row r="61" spans="1:46" s="102" customFormat="1" x14ac:dyDescent="0.25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51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51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51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51"/>
    </row>
    <row r="62" spans="1:46" s="2" customFormat="1" x14ac:dyDescent="0.25">
      <c r="A62" s="11" t="s">
        <v>13</v>
      </c>
      <c r="K62" s="19"/>
      <c r="V62" s="19"/>
      <c r="AG62" s="19"/>
      <c r="AJ62" s="105"/>
      <c r="AK62" s="105"/>
      <c r="AL62" s="105"/>
      <c r="AM62" s="105"/>
      <c r="AN62" s="104" t="s">
        <v>19</v>
      </c>
      <c r="AO62" s="104"/>
      <c r="AP62" s="105"/>
      <c r="AQ62" s="105"/>
      <c r="AR62" s="106"/>
      <c r="AS62" s="105"/>
      <c r="AT62" s="105"/>
    </row>
    <row r="63" spans="1:46" s="2" customFormat="1" x14ac:dyDescent="0.25">
      <c r="A63" s="12" t="s">
        <v>183</v>
      </c>
      <c r="K63" s="19"/>
      <c r="V63" s="19"/>
      <c r="AG63" s="19"/>
      <c r="AJ63" s="105"/>
      <c r="AK63" s="105"/>
      <c r="AL63" s="105" t="s">
        <v>184</v>
      </c>
      <c r="AM63" s="105"/>
      <c r="AN63" s="105"/>
      <c r="AO63" s="105"/>
      <c r="AP63" s="105"/>
      <c r="AQ63" s="105"/>
      <c r="AR63" s="106"/>
      <c r="AS63" s="105"/>
      <c r="AT63" s="105"/>
    </row>
    <row r="64" spans="1:46" s="7" customFormat="1" ht="18.75" x14ac:dyDescent="0.3">
      <c r="K64" s="26"/>
      <c r="N64" s="13"/>
      <c r="O64" s="5"/>
      <c r="P64" s="5"/>
      <c r="Q64" s="5"/>
      <c r="R64" s="5"/>
      <c r="S64" s="5"/>
      <c r="T64" s="5"/>
      <c r="U64" s="5"/>
      <c r="V64" s="153"/>
      <c r="W64" s="9"/>
      <c r="X64" s="8"/>
      <c r="Y64" s="8"/>
      <c r="Z64" s="8"/>
      <c r="AA64" s="8"/>
      <c r="AB64" s="8"/>
      <c r="AC64" s="8"/>
      <c r="AD64" s="3"/>
      <c r="AE64" s="3"/>
      <c r="AF64" s="3"/>
      <c r="AG64" s="160"/>
      <c r="AH64" s="3"/>
      <c r="AI64" s="3"/>
      <c r="AJ64" s="128"/>
      <c r="AK64" s="102"/>
      <c r="AL64" s="102"/>
      <c r="AM64" s="102"/>
      <c r="AN64" s="102"/>
      <c r="AO64" s="102"/>
      <c r="AP64" s="102"/>
      <c r="AQ64" s="102"/>
      <c r="AR64" s="116"/>
      <c r="AS64" s="102"/>
      <c r="AT64" s="102"/>
    </row>
    <row r="65" spans="1:46" s="7" customFormat="1" x14ac:dyDescent="0.2">
      <c r="A65" s="237" t="s">
        <v>11</v>
      </c>
      <c r="B65" s="237"/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102"/>
    </row>
    <row r="66" spans="1:46" s="2" customFormat="1" ht="18.75" thickBot="1" x14ac:dyDescent="0.25">
      <c r="A66" s="187" t="s">
        <v>182</v>
      </c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7"/>
      <c r="AT66" s="105"/>
    </row>
    <row r="67" spans="1:46" s="7" customFormat="1" ht="19.5" thickTop="1" thickBot="1" x14ac:dyDescent="0.3">
      <c r="B67" s="236" t="s">
        <v>9</v>
      </c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8" t="s">
        <v>10</v>
      </c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38"/>
      <c r="AK67" s="238"/>
      <c r="AL67" s="238"/>
      <c r="AM67" s="238"/>
      <c r="AN67" s="238"/>
      <c r="AO67" s="238"/>
      <c r="AP67" s="238"/>
      <c r="AQ67" s="238"/>
      <c r="AR67" s="238"/>
      <c r="AS67" s="238"/>
      <c r="AT67" s="102"/>
    </row>
    <row r="68" spans="1:46" s="26" customFormat="1" ht="20.100000000000001" customHeight="1" thickTop="1" thickBot="1" x14ac:dyDescent="0.3">
      <c r="A68" s="46"/>
      <c r="B68" s="189" t="s">
        <v>15</v>
      </c>
      <c r="C68" s="190"/>
      <c r="D68" s="190"/>
      <c r="E68" s="190"/>
      <c r="F68" s="190"/>
      <c r="G68" s="190"/>
      <c r="H68" s="190"/>
      <c r="I68" s="190"/>
      <c r="J68" s="190"/>
      <c r="K68" s="190"/>
      <c r="L68" s="191"/>
      <c r="M68" s="190" t="s">
        <v>16</v>
      </c>
      <c r="N68" s="190"/>
      <c r="O68" s="190"/>
      <c r="P68" s="190"/>
      <c r="Q68" s="190"/>
      <c r="R68" s="190"/>
      <c r="S68" s="190"/>
      <c r="T68" s="190"/>
      <c r="U68" s="190"/>
      <c r="V68" s="190"/>
      <c r="W68" s="191"/>
      <c r="X68" s="189" t="s">
        <v>17</v>
      </c>
      <c r="Y68" s="190"/>
      <c r="Z68" s="190"/>
      <c r="AA68" s="190"/>
      <c r="AB68" s="190"/>
      <c r="AC68" s="190"/>
      <c r="AD68" s="190"/>
      <c r="AE68" s="190"/>
      <c r="AF68" s="190"/>
      <c r="AG68" s="190"/>
      <c r="AH68" s="191"/>
      <c r="AI68" s="190" t="s">
        <v>18</v>
      </c>
      <c r="AJ68" s="190"/>
      <c r="AK68" s="190"/>
      <c r="AL68" s="190"/>
      <c r="AM68" s="190"/>
      <c r="AN68" s="190"/>
      <c r="AO68" s="190"/>
      <c r="AP68" s="190"/>
      <c r="AQ68" s="190"/>
      <c r="AR68" s="190"/>
      <c r="AS68" s="191"/>
      <c r="AT68" s="116"/>
    </row>
    <row r="69" spans="1:46" s="26" customFormat="1" ht="35.25" customHeight="1" thickTop="1" x14ac:dyDescent="0.25">
      <c r="A69" s="212" t="s">
        <v>117</v>
      </c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2"/>
      <c r="M69" s="193" t="s">
        <v>123</v>
      </c>
      <c r="N69" s="193"/>
      <c r="O69" s="193"/>
      <c r="P69" s="193"/>
      <c r="Q69" s="193"/>
      <c r="R69" s="193"/>
      <c r="S69" s="193"/>
      <c r="T69" s="193"/>
      <c r="U69" s="193"/>
      <c r="V69" s="193"/>
      <c r="W69" s="194"/>
      <c r="X69" s="220" t="s">
        <v>133</v>
      </c>
      <c r="Y69" s="221"/>
      <c r="Z69" s="221"/>
      <c r="AA69" s="221"/>
      <c r="AB69" s="221"/>
      <c r="AC69" s="221"/>
      <c r="AD69" s="221"/>
      <c r="AE69" s="221"/>
      <c r="AF69" s="221"/>
      <c r="AG69" s="221"/>
      <c r="AH69" s="222"/>
      <c r="AI69" s="193" t="s">
        <v>134</v>
      </c>
      <c r="AJ69" s="193"/>
      <c r="AK69" s="193"/>
      <c r="AL69" s="193"/>
      <c r="AM69" s="193"/>
      <c r="AN69" s="193"/>
      <c r="AO69" s="193"/>
      <c r="AP69" s="193"/>
      <c r="AQ69" s="193"/>
      <c r="AR69" s="193"/>
      <c r="AS69" s="194"/>
      <c r="AT69" s="129" t="s">
        <v>65</v>
      </c>
    </row>
    <row r="70" spans="1:46" s="26" customFormat="1" ht="20.100000000000001" customHeight="1" x14ac:dyDescent="0.25">
      <c r="A70" s="212"/>
      <c r="B70" s="195"/>
      <c r="C70" s="196"/>
      <c r="D70" s="196"/>
      <c r="E70" s="196"/>
      <c r="F70" s="196"/>
      <c r="G70" s="196"/>
      <c r="H70" s="196"/>
      <c r="I70" s="196"/>
      <c r="J70" s="196"/>
      <c r="K70" s="196"/>
      <c r="L70" s="197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7"/>
      <c r="X70" s="195"/>
      <c r="Y70" s="196"/>
      <c r="Z70" s="196"/>
      <c r="AA70" s="196"/>
      <c r="AB70" s="196"/>
      <c r="AC70" s="196"/>
      <c r="AD70" s="196"/>
      <c r="AE70" s="196"/>
      <c r="AF70" s="196"/>
      <c r="AG70" s="196"/>
      <c r="AH70" s="197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7"/>
      <c r="AT70" s="130"/>
    </row>
    <row r="71" spans="1:46" s="26" customFormat="1" ht="20.100000000000001" customHeight="1" thickBot="1" x14ac:dyDescent="0.3">
      <c r="A71" s="213"/>
      <c r="B71" s="171"/>
      <c r="C71" s="172"/>
      <c r="D71" s="173"/>
      <c r="E71" s="21"/>
      <c r="F71" s="44"/>
      <c r="G71" s="23"/>
      <c r="H71" s="24"/>
      <c r="I71" s="24"/>
      <c r="J71" s="25"/>
      <c r="K71" s="44"/>
      <c r="L71" s="22"/>
      <c r="M71" s="171" t="str">
        <f>CONCATENATE($G$11,$I$11,".",$K$11,".","0",RIGHT($M$16,1),".",RIGHT(V71,1),$A$29,"-",$A69)</f>
        <v>L431.20.06.S5-01</v>
      </c>
      <c r="N71" s="172"/>
      <c r="O71" s="173"/>
      <c r="P71" s="21">
        <v>3</v>
      </c>
      <c r="Q71" s="44" t="s">
        <v>5</v>
      </c>
      <c r="R71" s="23">
        <v>28</v>
      </c>
      <c r="S71" s="24">
        <v>0</v>
      </c>
      <c r="T71" s="24">
        <v>0</v>
      </c>
      <c r="U71" s="25">
        <v>14</v>
      </c>
      <c r="V71" s="44" t="s">
        <v>51</v>
      </c>
      <c r="W71" s="22">
        <v>45</v>
      </c>
      <c r="X71" s="171" t="str">
        <f>CONCATENATE($G$11,$I$11,".",$K$11,".","0",RIGHT($X$16,1),".",RIGHT(AG71,1),$A$20,"-",$A69)</f>
        <v>L431.20.07.S2-01</v>
      </c>
      <c r="Y71" s="172"/>
      <c r="Z71" s="173"/>
      <c r="AA71" s="21">
        <v>4</v>
      </c>
      <c r="AB71" s="44" t="s">
        <v>5</v>
      </c>
      <c r="AC71" s="23">
        <v>28</v>
      </c>
      <c r="AD71" s="24">
        <v>0</v>
      </c>
      <c r="AE71" s="24">
        <v>14</v>
      </c>
      <c r="AF71" s="25">
        <v>0</v>
      </c>
      <c r="AG71" s="44" t="s">
        <v>51</v>
      </c>
      <c r="AH71" s="22">
        <v>45</v>
      </c>
      <c r="AI71" s="229" t="str">
        <f>CONCATENATE($G$11,$I$11,".",$K$11,".","0",RIGHT($AI$16,1),".",RIGHT(AR25,1),$A$23,"-",$A69)</f>
        <v>L431.20.08.S3-01</v>
      </c>
      <c r="AJ71" s="230"/>
      <c r="AK71" s="231"/>
      <c r="AL71" s="110">
        <v>4</v>
      </c>
      <c r="AM71" s="111" t="s">
        <v>5</v>
      </c>
      <c r="AN71" s="112">
        <v>21</v>
      </c>
      <c r="AO71" s="113">
        <v>0</v>
      </c>
      <c r="AP71" s="113">
        <v>14</v>
      </c>
      <c r="AQ71" s="114">
        <v>14</v>
      </c>
      <c r="AR71" s="111" t="s">
        <v>51</v>
      </c>
      <c r="AS71" s="115">
        <v>70</v>
      </c>
      <c r="AT71" s="130"/>
    </row>
    <row r="72" spans="1:46" s="26" customFormat="1" ht="20.100000000000001" customHeight="1" thickTop="1" x14ac:dyDescent="0.25">
      <c r="A72" s="211" t="s">
        <v>118</v>
      </c>
      <c r="B72" s="192"/>
      <c r="C72" s="193"/>
      <c r="D72" s="193"/>
      <c r="E72" s="193"/>
      <c r="F72" s="193"/>
      <c r="G72" s="193"/>
      <c r="H72" s="193"/>
      <c r="I72" s="193"/>
      <c r="J72" s="193"/>
      <c r="K72" s="193"/>
      <c r="L72" s="194"/>
      <c r="M72" s="193" t="s">
        <v>124</v>
      </c>
      <c r="N72" s="193"/>
      <c r="O72" s="193"/>
      <c r="P72" s="193"/>
      <c r="Q72" s="193"/>
      <c r="R72" s="193"/>
      <c r="S72" s="193"/>
      <c r="T72" s="193"/>
      <c r="U72" s="193"/>
      <c r="V72" s="193"/>
      <c r="W72" s="194"/>
      <c r="X72" s="192" t="s">
        <v>140</v>
      </c>
      <c r="Y72" s="193"/>
      <c r="Z72" s="193"/>
      <c r="AA72" s="193"/>
      <c r="AB72" s="193"/>
      <c r="AC72" s="193"/>
      <c r="AD72" s="193"/>
      <c r="AE72" s="193"/>
      <c r="AF72" s="193"/>
      <c r="AG72" s="193"/>
      <c r="AH72" s="194"/>
      <c r="AI72" s="193" t="s">
        <v>135</v>
      </c>
      <c r="AJ72" s="193"/>
      <c r="AK72" s="193"/>
      <c r="AL72" s="193"/>
      <c r="AM72" s="193"/>
      <c r="AN72" s="193"/>
      <c r="AO72" s="193"/>
      <c r="AP72" s="193"/>
      <c r="AQ72" s="193"/>
      <c r="AR72" s="193"/>
      <c r="AS72" s="194"/>
      <c r="AT72" s="130"/>
    </row>
    <row r="73" spans="1:46" s="26" customFormat="1" ht="20.100000000000001" customHeight="1" x14ac:dyDescent="0.25">
      <c r="A73" s="212"/>
      <c r="B73" s="195"/>
      <c r="C73" s="196"/>
      <c r="D73" s="196"/>
      <c r="E73" s="196"/>
      <c r="F73" s="196"/>
      <c r="G73" s="196"/>
      <c r="H73" s="196"/>
      <c r="I73" s="196"/>
      <c r="J73" s="196"/>
      <c r="K73" s="196"/>
      <c r="L73" s="197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7"/>
      <c r="X73" s="195"/>
      <c r="Y73" s="196"/>
      <c r="Z73" s="196"/>
      <c r="AA73" s="196"/>
      <c r="AB73" s="196"/>
      <c r="AC73" s="196"/>
      <c r="AD73" s="196"/>
      <c r="AE73" s="196"/>
      <c r="AF73" s="196"/>
      <c r="AG73" s="196"/>
      <c r="AH73" s="197"/>
      <c r="AI73" s="196"/>
      <c r="AJ73" s="196"/>
      <c r="AK73" s="196"/>
      <c r="AL73" s="196"/>
      <c r="AM73" s="196"/>
      <c r="AN73" s="196"/>
      <c r="AO73" s="196"/>
      <c r="AP73" s="196"/>
      <c r="AQ73" s="196"/>
      <c r="AR73" s="196"/>
      <c r="AS73" s="197"/>
      <c r="AT73" s="130"/>
    </row>
    <row r="74" spans="1:46" s="26" customFormat="1" ht="19.5" customHeight="1" thickBot="1" x14ac:dyDescent="0.3">
      <c r="A74" s="213"/>
      <c r="B74" s="171"/>
      <c r="C74" s="172"/>
      <c r="D74" s="173"/>
      <c r="E74" s="21"/>
      <c r="F74" s="44"/>
      <c r="G74" s="23"/>
      <c r="H74" s="24"/>
      <c r="I74" s="24"/>
      <c r="J74" s="25"/>
      <c r="K74" s="44"/>
      <c r="L74" s="22"/>
      <c r="M74" s="171" t="str">
        <f>CONCATENATE($G$11,$I$11,".",$K$11,".","0",RIGHT($M$16,1),".",RIGHT(V74,1),$A$29,"-",$A72)</f>
        <v>L431.20.06.S5-02</v>
      </c>
      <c r="N74" s="172"/>
      <c r="O74" s="173"/>
      <c r="P74" s="21">
        <v>3</v>
      </c>
      <c r="Q74" s="44" t="s">
        <v>5</v>
      </c>
      <c r="R74" s="23">
        <v>28</v>
      </c>
      <c r="S74" s="24">
        <v>0</v>
      </c>
      <c r="T74" s="24">
        <v>0</v>
      </c>
      <c r="U74" s="25">
        <v>14</v>
      </c>
      <c r="V74" s="44" t="s">
        <v>51</v>
      </c>
      <c r="W74" s="22">
        <v>45</v>
      </c>
      <c r="X74" s="171" t="str">
        <f>CONCATENATE($G$11,$I$11,".",$K$11,".","0",RIGHT($X$16,1),".",RIGHT(AG74,1),$A$20,"-",$A72)</f>
        <v>L431.20.07.S2-02</v>
      </c>
      <c r="Y74" s="172"/>
      <c r="Z74" s="173"/>
      <c r="AA74" s="21">
        <v>4</v>
      </c>
      <c r="AB74" s="44" t="s">
        <v>5</v>
      </c>
      <c r="AC74" s="23">
        <v>28</v>
      </c>
      <c r="AD74" s="24">
        <v>0</v>
      </c>
      <c r="AE74" s="24">
        <v>14</v>
      </c>
      <c r="AF74" s="25">
        <v>0</v>
      </c>
      <c r="AG74" s="44" t="s">
        <v>51</v>
      </c>
      <c r="AH74" s="22">
        <v>45</v>
      </c>
      <c r="AI74" s="229" t="str">
        <f>CONCATENATE($G$11,$I$11,".",$K$11,".","0",RIGHT($AI$16,1),".",RIGHT(AR28,1),$A$26,"-",$A72)</f>
        <v>L431.20.08.S4-02</v>
      </c>
      <c r="AJ74" s="230"/>
      <c r="AK74" s="231"/>
      <c r="AL74" s="110">
        <v>4</v>
      </c>
      <c r="AM74" s="111" t="s">
        <v>5</v>
      </c>
      <c r="AN74" s="112">
        <v>21</v>
      </c>
      <c r="AO74" s="113">
        <v>0</v>
      </c>
      <c r="AP74" s="113">
        <v>28</v>
      </c>
      <c r="AQ74" s="114">
        <v>0</v>
      </c>
      <c r="AR74" s="111" t="s">
        <v>51</v>
      </c>
      <c r="AS74" s="115">
        <v>70</v>
      </c>
      <c r="AT74" s="130"/>
    </row>
    <row r="75" spans="1:46" s="26" customFormat="1" ht="20.100000000000001" customHeight="1" thickTop="1" x14ac:dyDescent="0.25">
      <c r="A75" s="211" t="s">
        <v>119</v>
      </c>
      <c r="B75" s="214"/>
      <c r="C75" s="215"/>
      <c r="D75" s="215"/>
      <c r="E75" s="215"/>
      <c r="F75" s="215"/>
      <c r="G75" s="215"/>
      <c r="H75" s="215"/>
      <c r="I75" s="215"/>
      <c r="J75" s="215"/>
      <c r="K75" s="215"/>
      <c r="L75" s="216"/>
      <c r="M75" s="193" t="s">
        <v>179</v>
      </c>
      <c r="N75" s="193"/>
      <c r="O75" s="193"/>
      <c r="P75" s="193"/>
      <c r="Q75" s="193"/>
      <c r="R75" s="193"/>
      <c r="S75" s="193"/>
      <c r="T75" s="193"/>
      <c r="U75" s="193"/>
      <c r="V75" s="193"/>
      <c r="W75" s="194"/>
      <c r="X75" s="192" t="s">
        <v>141</v>
      </c>
      <c r="Y75" s="215"/>
      <c r="Z75" s="215"/>
      <c r="AA75" s="215"/>
      <c r="AB75" s="215"/>
      <c r="AC75" s="215"/>
      <c r="AD75" s="215"/>
      <c r="AE75" s="215"/>
      <c r="AF75" s="215"/>
      <c r="AG75" s="215"/>
      <c r="AH75" s="216"/>
      <c r="AI75" s="192" t="s">
        <v>136</v>
      </c>
      <c r="AJ75" s="193"/>
      <c r="AK75" s="193"/>
      <c r="AL75" s="193"/>
      <c r="AM75" s="193"/>
      <c r="AN75" s="193"/>
      <c r="AO75" s="193"/>
      <c r="AP75" s="193"/>
      <c r="AQ75" s="193"/>
      <c r="AR75" s="193"/>
      <c r="AS75" s="243"/>
      <c r="AT75" s="131"/>
    </row>
    <row r="76" spans="1:46" s="26" customFormat="1" ht="39" customHeight="1" x14ac:dyDescent="0.25">
      <c r="A76" s="212"/>
      <c r="B76" s="217"/>
      <c r="C76" s="218"/>
      <c r="D76" s="218"/>
      <c r="E76" s="218"/>
      <c r="F76" s="218"/>
      <c r="G76" s="218"/>
      <c r="H76" s="218"/>
      <c r="I76" s="218"/>
      <c r="J76" s="218"/>
      <c r="K76" s="218"/>
      <c r="L76" s="219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7"/>
      <c r="X76" s="217"/>
      <c r="Y76" s="218"/>
      <c r="Z76" s="218"/>
      <c r="AA76" s="218"/>
      <c r="AB76" s="218"/>
      <c r="AC76" s="218"/>
      <c r="AD76" s="218"/>
      <c r="AE76" s="218"/>
      <c r="AF76" s="218"/>
      <c r="AG76" s="218"/>
      <c r="AH76" s="219"/>
      <c r="AI76" s="195"/>
      <c r="AJ76" s="196"/>
      <c r="AK76" s="196"/>
      <c r="AL76" s="196"/>
      <c r="AM76" s="196"/>
      <c r="AN76" s="196"/>
      <c r="AO76" s="196"/>
      <c r="AP76" s="196"/>
      <c r="AQ76" s="196"/>
      <c r="AR76" s="196"/>
      <c r="AS76" s="244"/>
      <c r="AT76" s="132" t="s">
        <v>66</v>
      </c>
    </row>
    <row r="77" spans="1:46" s="26" customFormat="1" ht="20.100000000000001" customHeight="1" thickBot="1" x14ac:dyDescent="0.3">
      <c r="A77" s="213"/>
      <c r="B77" s="171"/>
      <c r="C77" s="172"/>
      <c r="D77" s="173"/>
      <c r="E77" s="21"/>
      <c r="F77" s="44"/>
      <c r="G77" s="23"/>
      <c r="H77" s="24"/>
      <c r="I77" s="24"/>
      <c r="J77" s="25"/>
      <c r="K77" s="44"/>
      <c r="L77" s="22"/>
      <c r="M77" s="171" t="str">
        <f>CONCATENATE($G$11,$I$11,".",$K$11,".","0",RIGHT($M$16,1),".",RIGHT(V77,1),$A$32,"-",$A75)</f>
        <v>L431.20.06.S6-03</v>
      </c>
      <c r="N77" s="172"/>
      <c r="O77" s="173"/>
      <c r="P77" s="21">
        <v>3</v>
      </c>
      <c r="Q77" s="44" t="s">
        <v>5</v>
      </c>
      <c r="R77" s="23">
        <v>28</v>
      </c>
      <c r="S77" s="24">
        <v>0</v>
      </c>
      <c r="T77" s="24">
        <v>0</v>
      </c>
      <c r="U77" s="25">
        <v>14</v>
      </c>
      <c r="V77" s="44" t="s">
        <v>51</v>
      </c>
      <c r="W77" s="22">
        <v>45</v>
      </c>
      <c r="X77" s="171" t="str">
        <f>CONCATENATE($G$11,$I$11,".",$K$11,".","0",RIGHT($X$16,1),".",RIGHT(AG77,1),$A$23,"-",$A75)</f>
        <v>L431.20.07.S3-03</v>
      </c>
      <c r="Y77" s="172"/>
      <c r="Z77" s="173"/>
      <c r="AA77" s="21">
        <v>5</v>
      </c>
      <c r="AB77" s="44" t="s">
        <v>5</v>
      </c>
      <c r="AC77" s="23">
        <v>28</v>
      </c>
      <c r="AD77" s="24">
        <v>0</v>
      </c>
      <c r="AE77" s="24">
        <v>14</v>
      </c>
      <c r="AF77" s="25">
        <v>28</v>
      </c>
      <c r="AG77" s="44" t="s">
        <v>51</v>
      </c>
      <c r="AH77" s="22">
        <v>70</v>
      </c>
      <c r="AI77" s="229" t="str">
        <f>CONCATENATE($G$11,$I$11,".",$K$11,".","0",RIGHT($AI$16,1),".",RIGHT(AR28,1),$A$23,"-",$A75)</f>
        <v>L431.20.08.S3-03</v>
      </c>
      <c r="AJ77" s="230"/>
      <c r="AK77" s="231"/>
      <c r="AL77" s="110">
        <v>4</v>
      </c>
      <c r="AM77" s="111" t="s">
        <v>5</v>
      </c>
      <c r="AN77" s="112">
        <v>21</v>
      </c>
      <c r="AO77" s="113">
        <v>0</v>
      </c>
      <c r="AP77" s="113">
        <v>14</v>
      </c>
      <c r="AQ77" s="114">
        <v>14</v>
      </c>
      <c r="AR77" s="111" t="s">
        <v>51</v>
      </c>
      <c r="AS77" s="133">
        <v>70</v>
      </c>
      <c r="AT77" s="134"/>
    </row>
    <row r="78" spans="1:46" s="26" customFormat="1" ht="20.100000000000001" customHeight="1" thickTop="1" x14ac:dyDescent="0.25">
      <c r="A78" s="211" t="s">
        <v>120</v>
      </c>
      <c r="B78" s="192"/>
      <c r="C78" s="193"/>
      <c r="D78" s="193"/>
      <c r="E78" s="193"/>
      <c r="F78" s="193"/>
      <c r="G78" s="193"/>
      <c r="H78" s="193"/>
      <c r="I78" s="193"/>
      <c r="J78" s="193"/>
      <c r="K78" s="193"/>
      <c r="L78" s="194"/>
      <c r="M78" s="193" t="s">
        <v>139</v>
      </c>
      <c r="N78" s="193"/>
      <c r="O78" s="193"/>
      <c r="P78" s="193"/>
      <c r="Q78" s="193"/>
      <c r="R78" s="193"/>
      <c r="S78" s="193"/>
      <c r="T78" s="193"/>
      <c r="U78" s="193"/>
      <c r="V78" s="193"/>
      <c r="W78" s="194"/>
      <c r="X78" s="192" t="s">
        <v>142</v>
      </c>
      <c r="Y78" s="193"/>
      <c r="Z78" s="193"/>
      <c r="AA78" s="193"/>
      <c r="AB78" s="193"/>
      <c r="AC78" s="193"/>
      <c r="AD78" s="193"/>
      <c r="AE78" s="193"/>
      <c r="AF78" s="193"/>
      <c r="AG78" s="193"/>
      <c r="AH78" s="194"/>
      <c r="AI78" s="193" t="s">
        <v>137</v>
      </c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34"/>
    </row>
    <row r="79" spans="1:46" s="26" customFormat="1" ht="20.100000000000001" customHeight="1" x14ac:dyDescent="0.25">
      <c r="A79" s="212"/>
      <c r="B79" s="195"/>
      <c r="C79" s="196"/>
      <c r="D79" s="196"/>
      <c r="E79" s="196"/>
      <c r="F79" s="196"/>
      <c r="G79" s="196"/>
      <c r="H79" s="196"/>
      <c r="I79" s="196"/>
      <c r="J79" s="196"/>
      <c r="K79" s="196"/>
      <c r="L79" s="197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7"/>
      <c r="X79" s="195"/>
      <c r="Y79" s="196"/>
      <c r="Z79" s="196"/>
      <c r="AA79" s="196"/>
      <c r="AB79" s="196"/>
      <c r="AC79" s="196"/>
      <c r="AD79" s="196"/>
      <c r="AE79" s="196"/>
      <c r="AF79" s="196"/>
      <c r="AG79" s="196"/>
      <c r="AH79" s="197"/>
      <c r="AI79" s="196"/>
      <c r="AJ79" s="196"/>
      <c r="AK79" s="196"/>
      <c r="AL79" s="196"/>
      <c r="AM79" s="196"/>
      <c r="AN79" s="196"/>
      <c r="AO79" s="196"/>
      <c r="AP79" s="196"/>
      <c r="AQ79" s="196"/>
      <c r="AR79" s="196"/>
      <c r="AS79" s="196"/>
      <c r="AT79" s="134"/>
    </row>
    <row r="80" spans="1:46" s="26" customFormat="1" ht="20.100000000000001" customHeight="1" thickBot="1" x14ac:dyDescent="0.3">
      <c r="A80" s="213"/>
      <c r="B80" s="171"/>
      <c r="C80" s="172"/>
      <c r="D80" s="173"/>
      <c r="E80" s="21"/>
      <c r="F80" s="44"/>
      <c r="G80" s="23"/>
      <c r="H80" s="24"/>
      <c r="I80" s="24"/>
      <c r="J80" s="25"/>
      <c r="K80" s="44"/>
      <c r="L80" s="22"/>
      <c r="M80" s="171" t="str">
        <f>CONCATENATE($G$11,$I$11,".",$K$11,".","0",RIGHT($M$16,1),".",RIGHT(V80,1),$A$32,"-",$A78)</f>
        <v>L431.20.06.S6-04</v>
      </c>
      <c r="N80" s="172"/>
      <c r="O80" s="173"/>
      <c r="P80" s="21">
        <v>3</v>
      </c>
      <c r="Q80" s="44" t="s">
        <v>5</v>
      </c>
      <c r="R80" s="23">
        <v>28</v>
      </c>
      <c r="S80" s="24">
        <v>0</v>
      </c>
      <c r="T80" s="24">
        <v>0</v>
      </c>
      <c r="U80" s="25">
        <v>14</v>
      </c>
      <c r="V80" s="44" t="s">
        <v>51</v>
      </c>
      <c r="W80" s="22">
        <v>45</v>
      </c>
      <c r="X80" s="171" t="str">
        <f>CONCATENATE($G$11,$I$11,".",$K$11,".","0",RIGHT($X$16,1),".",RIGHT(AG80,1),$A$23,"-",$A78)</f>
        <v>L431.20.07.S3-04</v>
      </c>
      <c r="Y80" s="172"/>
      <c r="Z80" s="173"/>
      <c r="AA80" s="21">
        <v>5</v>
      </c>
      <c r="AB80" s="44" t="s">
        <v>5</v>
      </c>
      <c r="AC80" s="23">
        <v>28</v>
      </c>
      <c r="AD80" s="24">
        <v>0</v>
      </c>
      <c r="AE80" s="24">
        <v>14</v>
      </c>
      <c r="AF80" s="25">
        <v>28</v>
      </c>
      <c r="AG80" s="44" t="s">
        <v>51</v>
      </c>
      <c r="AH80" s="22">
        <v>70</v>
      </c>
      <c r="AI80" s="229" t="str">
        <f>CONCATENATE($G$11,$I$11,".",$K$11,".","0",RIGHT($AI$16,1),".",RIGHT(AR28,1),$A$26,"-",$A78)</f>
        <v>L431.20.08.S4-04</v>
      </c>
      <c r="AJ80" s="230"/>
      <c r="AK80" s="231"/>
      <c r="AL80" s="110">
        <v>4</v>
      </c>
      <c r="AM80" s="111" t="s">
        <v>5</v>
      </c>
      <c r="AN80" s="112">
        <v>21</v>
      </c>
      <c r="AO80" s="113">
        <v>0</v>
      </c>
      <c r="AP80" s="113">
        <v>28</v>
      </c>
      <c r="AQ80" s="114">
        <v>0</v>
      </c>
      <c r="AR80" s="111" t="s">
        <v>51</v>
      </c>
      <c r="AS80" s="133">
        <v>70</v>
      </c>
      <c r="AT80" s="135"/>
    </row>
    <row r="81" spans="1:46" s="26" customFormat="1" ht="20.100000000000001" customHeight="1" thickTop="1" x14ac:dyDescent="0.25">
      <c r="A81" s="211" t="s">
        <v>121</v>
      </c>
      <c r="B81" s="214"/>
      <c r="C81" s="215"/>
      <c r="D81" s="215"/>
      <c r="E81" s="215"/>
      <c r="F81" s="215"/>
      <c r="G81" s="215"/>
      <c r="H81" s="215"/>
      <c r="I81" s="215"/>
      <c r="J81" s="215"/>
      <c r="K81" s="215"/>
      <c r="L81" s="216"/>
      <c r="M81" s="193" t="s">
        <v>180</v>
      </c>
      <c r="N81" s="193"/>
      <c r="O81" s="193"/>
      <c r="P81" s="193"/>
      <c r="Q81" s="193"/>
      <c r="R81" s="193"/>
      <c r="S81" s="193"/>
      <c r="T81" s="193"/>
      <c r="U81" s="193"/>
      <c r="V81" s="193"/>
      <c r="W81" s="194"/>
      <c r="X81" s="192" t="s">
        <v>143</v>
      </c>
      <c r="Y81" s="193"/>
      <c r="Z81" s="193"/>
      <c r="AA81" s="193"/>
      <c r="AB81" s="193"/>
      <c r="AC81" s="193"/>
      <c r="AD81" s="193"/>
      <c r="AE81" s="193"/>
      <c r="AF81" s="193"/>
      <c r="AG81" s="193"/>
      <c r="AH81" s="194"/>
      <c r="AI81" s="193" t="s">
        <v>131</v>
      </c>
      <c r="AJ81" s="193"/>
      <c r="AK81" s="193"/>
      <c r="AL81" s="193"/>
      <c r="AM81" s="193"/>
      <c r="AN81" s="193"/>
      <c r="AO81" s="193"/>
      <c r="AP81" s="193"/>
      <c r="AQ81" s="193"/>
      <c r="AR81" s="193"/>
      <c r="AS81" s="194"/>
      <c r="AT81" s="116"/>
    </row>
    <row r="82" spans="1:46" s="26" customFormat="1" ht="20.100000000000001" customHeight="1" x14ac:dyDescent="0.25">
      <c r="A82" s="212"/>
      <c r="B82" s="217"/>
      <c r="C82" s="218"/>
      <c r="D82" s="218"/>
      <c r="E82" s="218"/>
      <c r="F82" s="218"/>
      <c r="G82" s="218"/>
      <c r="H82" s="218"/>
      <c r="I82" s="218"/>
      <c r="J82" s="218"/>
      <c r="K82" s="218"/>
      <c r="L82" s="219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7"/>
      <c r="X82" s="195"/>
      <c r="Y82" s="196"/>
      <c r="Z82" s="196"/>
      <c r="AA82" s="196"/>
      <c r="AB82" s="196"/>
      <c r="AC82" s="196"/>
      <c r="AD82" s="196"/>
      <c r="AE82" s="196"/>
      <c r="AF82" s="196"/>
      <c r="AG82" s="196"/>
      <c r="AH82" s="197"/>
      <c r="AI82" s="196"/>
      <c r="AJ82" s="196"/>
      <c r="AK82" s="196"/>
      <c r="AL82" s="196"/>
      <c r="AM82" s="196"/>
      <c r="AN82" s="196"/>
      <c r="AO82" s="196"/>
      <c r="AP82" s="196"/>
      <c r="AQ82" s="196"/>
      <c r="AR82" s="196"/>
      <c r="AS82" s="197"/>
      <c r="AT82" s="116"/>
    </row>
    <row r="83" spans="1:46" s="26" customFormat="1" ht="20.100000000000001" customHeight="1" thickBot="1" x14ac:dyDescent="0.3">
      <c r="A83" s="213"/>
      <c r="B83" s="171"/>
      <c r="C83" s="172"/>
      <c r="D83" s="173"/>
      <c r="E83" s="21"/>
      <c r="F83" s="44"/>
      <c r="G83" s="23"/>
      <c r="H83" s="24"/>
      <c r="I83" s="24"/>
      <c r="J83" s="25"/>
      <c r="K83" s="44"/>
      <c r="L83" s="22"/>
      <c r="M83" s="171" t="str">
        <f>CONCATENATE($G$11,$I$11,".",$K$11,".","0",RIGHT($M$16,1),".",RIGHT(V83,1),$A$35,"-",$A81)</f>
        <v>L431.20.06.S7-05</v>
      </c>
      <c r="N83" s="172"/>
      <c r="O83" s="173"/>
      <c r="P83" s="21">
        <v>4</v>
      </c>
      <c r="Q83" s="44" t="s">
        <v>29</v>
      </c>
      <c r="R83" s="23">
        <v>28</v>
      </c>
      <c r="S83" s="24">
        <v>0</v>
      </c>
      <c r="T83" s="24">
        <v>14</v>
      </c>
      <c r="U83" s="25">
        <v>14</v>
      </c>
      <c r="V83" s="44" t="s">
        <v>51</v>
      </c>
      <c r="W83" s="22">
        <v>45</v>
      </c>
      <c r="X83" s="171" t="str">
        <f>CONCATENATE($G$11,$I$11,".",$K$11,".","0",RIGHT($X$16,1),".",RIGHT(AG83,1),$A$26,"-",$A81)</f>
        <v>L431.20.07.S4-05</v>
      </c>
      <c r="Y83" s="172"/>
      <c r="Z83" s="173"/>
      <c r="AA83" s="21">
        <v>4</v>
      </c>
      <c r="AB83" s="44" t="s">
        <v>5</v>
      </c>
      <c r="AC83" s="23">
        <v>28</v>
      </c>
      <c r="AD83" s="24">
        <v>0</v>
      </c>
      <c r="AE83" s="24">
        <v>14</v>
      </c>
      <c r="AF83" s="25">
        <v>0</v>
      </c>
      <c r="AG83" s="44" t="s">
        <v>51</v>
      </c>
      <c r="AH83" s="22">
        <v>45</v>
      </c>
      <c r="AI83" s="171" t="str">
        <f>CONCATENATE($G$11,$I$11,".",$K$11,".","0",RIGHT($AI$16,1),".",RIGHT(AR31,1),$A$29,"-",$A81)</f>
        <v>L431.20.08.S5-05</v>
      </c>
      <c r="AJ83" s="172"/>
      <c r="AK83" s="173"/>
      <c r="AL83" s="110">
        <v>4</v>
      </c>
      <c r="AM83" s="111" t="s">
        <v>5</v>
      </c>
      <c r="AN83" s="112">
        <v>14</v>
      </c>
      <c r="AO83" s="113">
        <v>0</v>
      </c>
      <c r="AP83" s="113">
        <v>14</v>
      </c>
      <c r="AQ83" s="114">
        <v>14</v>
      </c>
      <c r="AR83" s="111" t="s">
        <v>51</v>
      </c>
      <c r="AS83" s="115">
        <v>70</v>
      </c>
      <c r="AT83" s="116"/>
    </row>
    <row r="84" spans="1:46" s="26" customFormat="1" ht="20.100000000000001" customHeight="1" thickTop="1" x14ac:dyDescent="0.25">
      <c r="A84" s="211" t="s">
        <v>122</v>
      </c>
      <c r="B84" s="192"/>
      <c r="C84" s="193"/>
      <c r="D84" s="193"/>
      <c r="E84" s="193"/>
      <c r="F84" s="193"/>
      <c r="G84" s="193"/>
      <c r="H84" s="193"/>
      <c r="I84" s="193"/>
      <c r="J84" s="193"/>
      <c r="K84" s="193"/>
      <c r="L84" s="194"/>
      <c r="M84" s="193" t="s">
        <v>181</v>
      </c>
      <c r="N84" s="193"/>
      <c r="O84" s="193"/>
      <c r="P84" s="193"/>
      <c r="Q84" s="193"/>
      <c r="R84" s="193"/>
      <c r="S84" s="193"/>
      <c r="T84" s="193"/>
      <c r="U84" s="193"/>
      <c r="V84" s="193"/>
      <c r="W84" s="194"/>
      <c r="X84" s="192" t="s">
        <v>144</v>
      </c>
      <c r="Y84" s="193"/>
      <c r="Z84" s="193"/>
      <c r="AA84" s="193"/>
      <c r="AB84" s="193"/>
      <c r="AC84" s="193"/>
      <c r="AD84" s="193"/>
      <c r="AE84" s="193"/>
      <c r="AF84" s="193"/>
      <c r="AG84" s="193"/>
      <c r="AH84" s="194"/>
      <c r="AI84" s="193" t="s">
        <v>132</v>
      </c>
      <c r="AJ84" s="193"/>
      <c r="AK84" s="193"/>
      <c r="AL84" s="193"/>
      <c r="AM84" s="193"/>
      <c r="AN84" s="193"/>
      <c r="AO84" s="193"/>
      <c r="AP84" s="193"/>
      <c r="AQ84" s="193"/>
      <c r="AR84" s="193"/>
      <c r="AS84" s="194"/>
      <c r="AT84" s="116"/>
    </row>
    <row r="85" spans="1:46" s="26" customFormat="1" ht="20.100000000000001" customHeight="1" x14ac:dyDescent="0.25">
      <c r="A85" s="212"/>
      <c r="B85" s="195"/>
      <c r="C85" s="196"/>
      <c r="D85" s="196"/>
      <c r="E85" s="196"/>
      <c r="F85" s="196"/>
      <c r="G85" s="196"/>
      <c r="H85" s="196"/>
      <c r="I85" s="196"/>
      <c r="J85" s="196"/>
      <c r="K85" s="196"/>
      <c r="L85" s="197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7"/>
      <c r="X85" s="195"/>
      <c r="Y85" s="196"/>
      <c r="Z85" s="196"/>
      <c r="AA85" s="196"/>
      <c r="AB85" s="196"/>
      <c r="AC85" s="196"/>
      <c r="AD85" s="196"/>
      <c r="AE85" s="196"/>
      <c r="AF85" s="196"/>
      <c r="AG85" s="196"/>
      <c r="AH85" s="197"/>
      <c r="AI85" s="196"/>
      <c r="AJ85" s="196"/>
      <c r="AK85" s="196"/>
      <c r="AL85" s="196"/>
      <c r="AM85" s="196"/>
      <c r="AN85" s="196"/>
      <c r="AO85" s="196"/>
      <c r="AP85" s="196"/>
      <c r="AQ85" s="196"/>
      <c r="AR85" s="196"/>
      <c r="AS85" s="197"/>
      <c r="AT85" s="116"/>
    </row>
    <row r="86" spans="1:46" s="26" customFormat="1" ht="20.100000000000001" customHeight="1" thickBot="1" x14ac:dyDescent="0.3">
      <c r="A86" s="213"/>
      <c r="B86" s="171"/>
      <c r="C86" s="172"/>
      <c r="D86" s="173"/>
      <c r="E86" s="21"/>
      <c r="F86" s="44"/>
      <c r="G86" s="23"/>
      <c r="H86" s="24"/>
      <c r="I86" s="24"/>
      <c r="J86" s="25"/>
      <c r="K86" s="44"/>
      <c r="L86" s="22"/>
      <c r="M86" s="171" t="str">
        <f>CONCATENATE($G$11,$I$11,".",$K$11,".","0",RIGHT($M$16,1),".",RIGHT(V86,1),$A$35,"-",$A84)</f>
        <v>L431.20.06.S7-06</v>
      </c>
      <c r="N86" s="172"/>
      <c r="O86" s="173"/>
      <c r="P86" s="21">
        <v>4</v>
      </c>
      <c r="Q86" s="44" t="s">
        <v>29</v>
      </c>
      <c r="R86" s="23">
        <v>28</v>
      </c>
      <c r="S86" s="24">
        <v>0</v>
      </c>
      <c r="T86" s="24">
        <v>14</v>
      </c>
      <c r="U86" s="25">
        <v>14</v>
      </c>
      <c r="V86" s="44" t="s">
        <v>51</v>
      </c>
      <c r="W86" s="22">
        <v>45</v>
      </c>
      <c r="X86" s="171" t="str">
        <f>CONCATENATE($G$11,$I$11,".",$K$11,".","0",RIGHT($X$16,1),".",RIGHT(AG86,1),$A$26,"-",$A84)</f>
        <v>L431.20.07.S4-06</v>
      </c>
      <c r="Y86" s="172"/>
      <c r="Z86" s="173"/>
      <c r="AA86" s="21">
        <v>4</v>
      </c>
      <c r="AB86" s="44" t="s">
        <v>5</v>
      </c>
      <c r="AC86" s="23">
        <v>28</v>
      </c>
      <c r="AD86" s="24">
        <v>0</v>
      </c>
      <c r="AE86" s="24">
        <v>14</v>
      </c>
      <c r="AF86" s="25">
        <v>0</v>
      </c>
      <c r="AG86" s="44" t="s">
        <v>51</v>
      </c>
      <c r="AH86" s="22">
        <v>45</v>
      </c>
      <c r="AI86" s="171" t="str">
        <f>CONCATENATE($G$11,$I$11,".",$K$11,".","0",RIGHT($AI$16,1),".",RIGHT(AR31,1),$A$29,"-",$A84)</f>
        <v>L431.20.08.S5-06</v>
      </c>
      <c r="AJ86" s="172"/>
      <c r="AK86" s="173"/>
      <c r="AL86" s="110">
        <v>4</v>
      </c>
      <c r="AM86" s="111" t="s">
        <v>5</v>
      </c>
      <c r="AN86" s="112">
        <v>14</v>
      </c>
      <c r="AO86" s="113">
        <v>0</v>
      </c>
      <c r="AP86" s="113">
        <v>14</v>
      </c>
      <c r="AQ86" s="114">
        <v>14</v>
      </c>
      <c r="AR86" s="111" t="s">
        <v>51</v>
      </c>
      <c r="AS86" s="115">
        <v>70</v>
      </c>
      <c r="AT86" s="116"/>
    </row>
    <row r="87" spans="1:46" s="26" customFormat="1" ht="20.100000000000001" customHeight="1" thickTop="1" x14ac:dyDescent="0.25">
      <c r="A87" s="211" t="s">
        <v>125</v>
      </c>
      <c r="B87" s="192"/>
      <c r="C87" s="193"/>
      <c r="D87" s="193"/>
      <c r="E87" s="193"/>
      <c r="F87" s="193"/>
      <c r="G87" s="193"/>
      <c r="H87" s="193"/>
      <c r="I87" s="193"/>
      <c r="J87" s="193"/>
      <c r="K87" s="193"/>
      <c r="L87" s="194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4"/>
      <c r="X87" s="192" t="s">
        <v>145</v>
      </c>
      <c r="Y87" s="193"/>
      <c r="Z87" s="193"/>
      <c r="AA87" s="193"/>
      <c r="AB87" s="193"/>
      <c r="AC87" s="193"/>
      <c r="AD87" s="193"/>
      <c r="AE87" s="193"/>
      <c r="AF87" s="193"/>
      <c r="AG87" s="193"/>
      <c r="AH87" s="194"/>
      <c r="AI87" s="193"/>
      <c r="AJ87" s="193"/>
      <c r="AK87" s="193"/>
      <c r="AL87" s="193"/>
      <c r="AM87" s="193"/>
      <c r="AN87" s="193"/>
      <c r="AO87" s="193"/>
      <c r="AP87" s="193"/>
      <c r="AQ87" s="193"/>
      <c r="AR87" s="193"/>
      <c r="AS87" s="194"/>
      <c r="AT87" s="116"/>
    </row>
    <row r="88" spans="1:46" s="26" customFormat="1" ht="20.100000000000001" customHeight="1" x14ac:dyDescent="0.25">
      <c r="A88" s="212"/>
      <c r="B88" s="195"/>
      <c r="C88" s="196"/>
      <c r="D88" s="196"/>
      <c r="E88" s="196"/>
      <c r="F88" s="196"/>
      <c r="G88" s="196"/>
      <c r="H88" s="196"/>
      <c r="I88" s="196"/>
      <c r="J88" s="196"/>
      <c r="K88" s="196"/>
      <c r="L88" s="197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7"/>
      <c r="X88" s="195"/>
      <c r="Y88" s="196"/>
      <c r="Z88" s="196"/>
      <c r="AA88" s="196"/>
      <c r="AB88" s="196"/>
      <c r="AC88" s="196"/>
      <c r="AD88" s="196"/>
      <c r="AE88" s="196"/>
      <c r="AF88" s="196"/>
      <c r="AG88" s="196"/>
      <c r="AH88" s="197"/>
      <c r="AI88" s="196"/>
      <c r="AJ88" s="196"/>
      <c r="AK88" s="196"/>
      <c r="AL88" s="196"/>
      <c r="AM88" s="196"/>
      <c r="AN88" s="196"/>
      <c r="AO88" s="196"/>
      <c r="AP88" s="196"/>
      <c r="AQ88" s="196"/>
      <c r="AR88" s="196"/>
      <c r="AS88" s="197"/>
      <c r="AT88" s="116"/>
    </row>
    <row r="89" spans="1:46" s="26" customFormat="1" ht="20.100000000000001" customHeight="1" thickBot="1" x14ac:dyDescent="0.3">
      <c r="A89" s="213"/>
      <c r="B89" s="171"/>
      <c r="C89" s="172"/>
      <c r="D89" s="173"/>
      <c r="E89" s="21"/>
      <c r="F89" s="44"/>
      <c r="G89" s="23"/>
      <c r="H89" s="24"/>
      <c r="I89" s="24"/>
      <c r="J89" s="25"/>
      <c r="K89" s="44"/>
      <c r="L89" s="22"/>
      <c r="M89" s="171"/>
      <c r="N89" s="172"/>
      <c r="O89" s="173"/>
      <c r="P89" s="21"/>
      <c r="Q89" s="44"/>
      <c r="R89" s="23"/>
      <c r="S89" s="24"/>
      <c r="T89" s="24"/>
      <c r="U89" s="25"/>
      <c r="V89" s="44"/>
      <c r="W89" s="22"/>
      <c r="X89" s="171" t="str">
        <f>CONCATENATE($G$11,$I$11,".",$K$11,".","0",RIGHT($X$16,1),".",RIGHT(AG89,1),$A$29,"-",$A87)</f>
        <v>L431.20.07.S5-07</v>
      </c>
      <c r="Y89" s="172"/>
      <c r="Z89" s="173"/>
      <c r="AA89" s="21">
        <v>5</v>
      </c>
      <c r="AB89" s="44" t="s">
        <v>5</v>
      </c>
      <c r="AC89" s="23">
        <v>28</v>
      </c>
      <c r="AD89" s="24">
        <v>0</v>
      </c>
      <c r="AE89" s="24">
        <v>14</v>
      </c>
      <c r="AF89" s="25">
        <v>14</v>
      </c>
      <c r="AG89" s="44" t="s">
        <v>51</v>
      </c>
      <c r="AH89" s="22">
        <v>65</v>
      </c>
      <c r="AI89" s="171"/>
      <c r="AJ89" s="172"/>
      <c r="AK89" s="173"/>
      <c r="AL89" s="110"/>
      <c r="AM89" s="111"/>
      <c r="AN89" s="112"/>
      <c r="AO89" s="113"/>
      <c r="AP89" s="113"/>
      <c r="AQ89" s="114"/>
      <c r="AR89" s="111"/>
      <c r="AS89" s="115"/>
      <c r="AT89" s="116"/>
    </row>
    <row r="90" spans="1:46" s="26" customFormat="1" ht="20.100000000000001" customHeight="1" thickTop="1" x14ac:dyDescent="0.25">
      <c r="A90" s="211" t="s">
        <v>126</v>
      </c>
      <c r="B90" s="192"/>
      <c r="C90" s="193"/>
      <c r="D90" s="193"/>
      <c r="E90" s="224"/>
      <c r="F90" s="224"/>
      <c r="G90" s="224"/>
      <c r="H90" s="224"/>
      <c r="I90" s="224"/>
      <c r="J90" s="224"/>
      <c r="K90" s="224"/>
      <c r="L90" s="225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4"/>
      <c r="X90" s="192" t="s">
        <v>146</v>
      </c>
      <c r="Y90" s="193"/>
      <c r="Z90" s="193"/>
      <c r="AA90" s="224"/>
      <c r="AB90" s="224"/>
      <c r="AC90" s="224"/>
      <c r="AD90" s="224"/>
      <c r="AE90" s="224"/>
      <c r="AF90" s="224"/>
      <c r="AG90" s="224"/>
      <c r="AH90" s="225"/>
      <c r="AI90" s="19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4"/>
      <c r="AT90" s="116"/>
    </row>
    <row r="91" spans="1:46" s="26" customFormat="1" ht="20.100000000000001" customHeight="1" x14ac:dyDescent="0.25">
      <c r="A91" s="212"/>
      <c r="B91" s="226"/>
      <c r="C91" s="227"/>
      <c r="D91" s="227"/>
      <c r="E91" s="227"/>
      <c r="F91" s="227"/>
      <c r="G91" s="227"/>
      <c r="H91" s="227"/>
      <c r="I91" s="227"/>
      <c r="J91" s="227"/>
      <c r="K91" s="227"/>
      <c r="L91" s="228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7"/>
      <c r="X91" s="226"/>
      <c r="Y91" s="227"/>
      <c r="Z91" s="227"/>
      <c r="AA91" s="227"/>
      <c r="AB91" s="227"/>
      <c r="AC91" s="227"/>
      <c r="AD91" s="227"/>
      <c r="AE91" s="227"/>
      <c r="AF91" s="227"/>
      <c r="AG91" s="227"/>
      <c r="AH91" s="228"/>
      <c r="AI91" s="196"/>
      <c r="AJ91" s="196"/>
      <c r="AK91" s="196"/>
      <c r="AL91" s="196"/>
      <c r="AM91" s="196"/>
      <c r="AN91" s="196"/>
      <c r="AO91" s="196"/>
      <c r="AP91" s="196"/>
      <c r="AQ91" s="196"/>
      <c r="AR91" s="196"/>
      <c r="AS91" s="197"/>
      <c r="AT91" s="116"/>
    </row>
    <row r="92" spans="1:46" s="26" customFormat="1" ht="20.100000000000001" customHeight="1" thickBot="1" x14ac:dyDescent="0.3">
      <c r="A92" s="213"/>
      <c r="B92" s="171"/>
      <c r="C92" s="172"/>
      <c r="D92" s="173"/>
      <c r="E92" s="21"/>
      <c r="F92" s="44"/>
      <c r="G92" s="23"/>
      <c r="H92" s="24"/>
      <c r="I92" s="24"/>
      <c r="J92" s="25"/>
      <c r="K92" s="44"/>
      <c r="L92" s="22"/>
      <c r="M92" s="171"/>
      <c r="N92" s="172"/>
      <c r="O92" s="173"/>
      <c r="P92" s="21"/>
      <c r="Q92" s="44"/>
      <c r="R92" s="23"/>
      <c r="S92" s="24"/>
      <c r="T92" s="24"/>
      <c r="U92" s="25"/>
      <c r="V92" s="44"/>
      <c r="W92" s="22"/>
      <c r="X92" s="171" t="str">
        <f>CONCATENATE($G$11,$I$11,".",$K$11,".","0",RIGHT($X$16,1),".",RIGHT(AG92,1),$A$29,"-",$A90)</f>
        <v>L431.20.07.S5-08</v>
      </c>
      <c r="Y92" s="172"/>
      <c r="Z92" s="173"/>
      <c r="AA92" s="21">
        <v>5</v>
      </c>
      <c r="AB92" s="44" t="s">
        <v>5</v>
      </c>
      <c r="AC92" s="23">
        <v>28</v>
      </c>
      <c r="AD92" s="24">
        <v>0</v>
      </c>
      <c r="AE92" s="24">
        <v>14</v>
      </c>
      <c r="AF92" s="25">
        <v>14</v>
      </c>
      <c r="AG92" s="44" t="s">
        <v>51</v>
      </c>
      <c r="AH92" s="22">
        <v>65</v>
      </c>
      <c r="AI92" s="171"/>
      <c r="AJ92" s="172"/>
      <c r="AK92" s="173"/>
      <c r="AL92" s="110"/>
      <c r="AM92" s="111"/>
      <c r="AN92" s="112"/>
      <c r="AO92" s="113"/>
      <c r="AP92" s="113"/>
      <c r="AQ92" s="114"/>
      <c r="AR92" s="111"/>
      <c r="AS92" s="115"/>
      <c r="AT92" s="116"/>
    </row>
    <row r="93" spans="1:46" s="26" customFormat="1" ht="20.100000000000001" customHeight="1" thickTop="1" x14ac:dyDescent="0.25">
      <c r="A93" s="211" t="s">
        <v>127</v>
      </c>
      <c r="B93" s="223"/>
      <c r="C93" s="224"/>
      <c r="D93" s="224"/>
      <c r="E93" s="224"/>
      <c r="F93" s="224"/>
      <c r="G93" s="224"/>
      <c r="H93" s="224"/>
      <c r="I93" s="224"/>
      <c r="J93" s="224"/>
      <c r="K93" s="224"/>
      <c r="L93" s="225"/>
      <c r="M93" s="224"/>
      <c r="N93" s="224"/>
      <c r="O93" s="224"/>
      <c r="P93" s="193"/>
      <c r="Q93" s="193"/>
      <c r="R93" s="193"/>
      <c r="S93" s="193"/>
      <c r="T93" s="193"/>
      <c r="U93" s="193"/>
      <c r="V93" s="193"/>
      <c r="W93" s="194"/>
      <c r="X93" s="192" t="s">
        <v>147</v>
      </c>
      <c r="Y93" s="224"/>
      <c r="Z93" s="224"/>
      <c r="AA93" s="224"/>
      <c r="AB93" s="224"/>
      <c r="AC93" s="224"/>
      <c r="AD93" s="224"/>
      <c r="AE93" s="224"/>
      <c r="AF93" s="224"/>
      <c r="AG93" s="224"/>
      <c r="AH93" s="225"/>
      <c r="AI93" s="224"/>
      <c r="AJ93" s="224"/>
      <c r="AK93" s="224"/>
      <c r="AL93" s="193"/>
      <c r="AM93" s="193"/>
      <c r="AN93" s="193"/>
      <c r="AO93" s="193"/>
      <c r="AP93" s="193"/>
      <c r="AQ93" s="193"/>
      <c r="AR93" s="193"/>
      <c r="AS93" s="194"/>
      <c r="AT93" s="116"/>
    </row>
    <row r="94" spans="1:46" s="26" customFormat="1" ht="20.100000000000001" customHeight="1" x14ac:dyDescent="0.25">
      <c r="A94" s="212"/>
      <c r="B94" s="226"/>
      <c r="C94" s="227"/>
      <c r="D94" s="227"/>
      <c r="E94" s="227"/>
      <c r="F94" s="227"/>
      <c r="G94" s="227"/>
      <c r="H94" s="227"/>
      <c r="I94" s="227"/>
      <c r="J94" s="227"/>
      <c r="K94" s="227"/>
      <c r="L94" s="228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7"/>
      <c r="X94" s="226"/>
      <c r="Y94" s="227"/>
      <c r="Z94" s="227"/>
      <c r="AA94" s="227"/>
      <c r="AB94" s="227"/>
      <c r="AC94" s="227"/>
      <c r="AD94" s="227"/>
      <c r="AE94" s="227"/>
      <c r="AF94" s="227"/>
      <c r="AG94" s="227"/>
      <c r="AH94" s="228"/>
      <c r="AI94" s="196"/>
      <c r="AJ94" s="196"/>
      <c r="AK94" s="196"/>
      <c r="AL94" s="196"/>
      <c r="AM94" s="196"/>
      <c r="AN94" s="196"/>
      <c r="AO94" s="196"/>
      <c r="AP94" s="196"/>
      <c r="AQ94" s="196"/>
      <c r="AR94" s="196"/>
      <c r="AS94" s="197"/>
      <c r="AT94" s="116"/>
    </row>
    <row r="95" spans="1:46" s="26" customFormat="1" ht="20.100000000000001" customHeight="1" thickBot="1" x14ac:dyDescent="0.3">
      <c r="A95" s="213"/>
      <c r="B95" s="171"/>
      <c r="C95" s="172"/>
      <c r="D95" s="173"/>
      <c r="E95" s="21"/>
      <c r="F95" s="44"/>
      <c r="G95" s="23"/>
      <c r="H95" s="24"/>
      <c r="I95" s="24"/>
      <c r="J95" s="25"/>
      <c r="K95" s="44"/>
      <c r="L95" s="22"/>
      <c r="M95" s="171"/>
      <c r="N95" s="172"/>
      <c r="O95" s="173"/>
      <c r="P95" s="21"/>
      <c r="Q95" s="44"/>
      <c r="R95" s="23"/>
      <c r="S95" s="24"/>
      <c r="T95" s="24"/>
      <c r="U95" s="25"/>
      <c r="V95" s="44"/>
      <c r="W95" s="22"/>
      <c r="X95" s="171" t="str">
        <f>CONCATENATE($G$11,$I$11,".",$K$11,".","0",RIGHT($X$16,1),".",RIGHT(AG95,1),$A$32,"-",$A93)</f>
        <v>L431.20.07.S6-09</v>
      </c>
      <c r="Y95" s="172"/>
      <c r="Z95" s="173"/>
      <c r="AA95" s="21">
        <v>6</v>
      </c>
      <c r="AB95" s="44" t="s">
        <v>29</v>
      </c>
      <c r="AC95" s="23">
        <v>28</v>
      </c>
      <c r="AD95" s="24">
        <v>0</v>
      </c>
      <c r="AE95" s="24">
        <v>28</v>
      </c>
      <c r="AF95" s="25">
        <v>28</v>
      </c>
      <c r="AG95" s="44" t="s">
        <v>51</v>
      </c>
      <c r="AH95" s="22">
        <v>85</v>
      </c>
      <c r="AI95" s="171"/>
      <c r="AJ95" s="172"/>
      <c r="AK95" s="173"/>
      <c r="AL95" s="110"/>
      <c r="AM95" s="111"/>
      <c r="AN95" s="112"/>
      <c r="AO95" s="113"/>
      <c r="AP95" s="113"/>
      <c r="AQ95" s="114"/>
      <c r="AR95" s="111"/>
      <c r="AS95" s="115"/>
      <c r="AT95" s="116"/>
    </row>
    <row r="96" spans="1:46" s="26" customFormat="1" ht="20.100000000000001" customHeight="1" thickTop="1" x14ac:dyDescent="0.25">
      <c r="A96" s="211" t="s">
        <v>128</v>
      </c>
      <c r="B96" s="192"/>
      <c r="C96" s="193"/>
      <c r="D96" s="193"/>
      <c r="E96" s="193"/>
      <c r="F96" s="193"/>
      <c r="G96" s="193"/>
      <c r="H96" s="193"/>
      <c r="I96" s="193"/>
      <c r="J96" s="193"/>
      <c r="K96" s="193"/>
      <c r="L96" s="194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4"/>
      <c r="X96" s="192" t="s">
        <v>148</v>
      </c>
      <c r="Y96" s="193"/>
      <c r="Z96" s="193"/>
      <c r="AA96" s="193"/>
      <c r="AB96" s="193"/>
      <c r="AC96" s="193"/>
      <c r="AD96" s="193"/>
      <c r="AE96" s="193"/>
      <c r="AF96" s="193"/>
      <c r="AG96" s="193"/>
      <c r="AH96" s="194"/>
      <c r="AI96" s="193"/>
      <c r="AJ96" s="193"/>
      <c r="AK96" s="193"/>
      <c r="AL96" s="193"/>
      <c r="AM96" s="193"/>
      <c r="AN96" s="193"/>
      <c r="AO96" s="193"/>
      <c r="AP96" s="193"/>
      <c r="AQ96" s="193"/>
      <c r="AR96" s="193"/>
      <c r="AS96" s="194"/>
      <c r="AT96" s="116"/>
    </row>
    <row r="97" spans="1:46" s="26" customFormat="1" ht="20.100000000000001" customHeight="1" x14ac:dyDescent="0.25">
      <c r="A97" s="212"/>
      <c r="B97" s="195"/>
      <c r="C97" s="196"/>
      <c r="D97" s="196"/>
      <c r="E97" s="196"/>
      <c r="F97" s="196"/>
      <c r="G97" s="196"/>
      <c r="H97" s="196"/>
      <c r="I97" s="196"/>
      <c r="J97" s="196"/>
      <c r="K97" s="196"/>
      <c r="L97" s="197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7"/>
      <c r="X97" s="195"/>
      <c r="Y97" s="196"/>
      <c r="Z97" s="196"/>
      <c r="AA97" s="196"/>
      <c r="AB97" s="196"/>
      <c r="AC97" s="196"/>
      <c r="AD97" s="196"/>
      <c r="AE97" s="196"/>
      <c r="AF97" s="196"/>
      <c r="AG97" s="196"/>
      <c r="AH97" s="197"/>
      <c r="AI97" s="196"/>
      <c r="AJ97" s="196"/>
      <c r="AK97" s="196"/>
      <c r="AL97" s="196"/>
      <c r="AM97" s="196"/>
      <c r="AN97" s="196"/>
      <c r="AO97" s="196"/>
      <c r="AP97" s="196"/>
      <c r="AQ97" s="196"/>
      <c r="AR97" s="196"/>
      <c r="AS97" s="197"/>
      <c r="AT97" s="116"/>
    </row>
    <row r="98" spans="1:46" s="26" customFormat="1" ht="20.100000000000001" customHeight="1" thickBot="1" x14ac:dyDescent="0.3">
      <c r="A98" s="213"/>
      <c r="B98" s="171"/>
      <c r="C98" s="172"/>
      <c r="D98" s="173"/>
      <c r="E98" s="21"/>
      <c r="F98" s="44"/>
      <c r="G98" s="23"/>
      <c r="H98" s="24"/>
      <c r="I98" s="24"/>
      <c r="J98" s="25"/>
      <c r="K98" s="44"/>
      <c r="L98" s="22"/>
      <c r="M98" s="171"/>
      <c r="N98" s="172"/>
      <c r="O98" s="173"/>
      <c r="P98" s="21"/>
      <c r="Q98" s="44"/>
      <c r="R98" s="23"/>
      <c r="S98" s="24"/>
      <c r="T98" s="24"/>
      <c r="U98" s="25"/>
      <c r="V98" s="44"/>
      <c r="W98" s="22"/>
      <c r="X98" s="171" t="str">
        <f>CONCATENATE($G$11,$I$11,".",$K$11,".","0",RIGHT($X$16,1),".",RIGHT(AG98,1),$A$32,"-",$A96)</f>
        <v>L431.20.07.S6-010</v>
      </c>
      <c r="Y98" s="172"/>
      <c r="Z98" s="173"/>
      <c r="AA98" s="21">
        <v>6</v>
      </c>
      <c r="AB98" s="44" t="s">
        <v>29</v>
      </c>
      <c r="AC98" s="23">
        <v>28</v>
      </c>
      <c r="AD98" s="24">
        <v>0</v>
      </c>
      <c r="AE98" s="24">
        <v>28</v>
      </c>
      <c r="AF98" s="25">
        <v>28</v>
      </c>
      <c r="AG98" s="44" t="s">
        <v>51</v>
      </c>
      <c r="AH98" s="22">
        <v>85</v>
      </c>
      <c r="AI98" s="171"/>
      <c r="AJ98" s="172"/>
      <c r="AK98" s="173"/>
      <c r="AL98" s="110"/>
      <c r="AM98" s="111"/>
      <c r="AN98" s="112"/>
      <c r="AO98" s="113"/>
      <c r="AP98" s="113"/>
      <c r="AQ98" s="114"/>
      <c r="AR98" s="111"/>
      <c r="AS98" s="115"/>
      <c r="AT98" s="116"/>
    </row>
    <row r="99" spans="1:46" s="26" customFormat="1" ht="20.100000000000001" customHeight="1" thickTop="1" x14ac:dyDescent="0.25">
      <c r="A99" s="211" t="s">
        <v>129</v>
      </c>
      <c r="B99" s="192"/>
      <c r="C99" s="193"/>
      <c r="D99" s="193"/>
      <c r="E99" s="224"/>
      <c r="F99" s="224"/>
      <c r="G99" s="224"/>
      <c r="H99" s="224"/>
      <c r="I99" s="224"/>
      <c r="J99" s="224"/>
      <c r="K99" s="224"/>
      <c r="L99" s="225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4"/>
      <c r="X99" s="192" t="s">
        <v>149</v>
      </c>
      <c r="Y99" s="193"/>
      <c r="Z99" s="193"/>
      <c r="AA99" s="224"/>
      <c r="AB99" s="224"/>
      <c r="AC99" s="224"/>
      <c r="AD99" s="224"/>
      <c r="AE99" s="224"/>
      <c r="AF99" s="224"/>
      <c r="AG99" s="224"/>
      <c r="AH99" s="225"/>
      <c r="AI99" s="193"/>
      <c r="AJ99" s="193"/>
      <c r="AK99" s="193"/>
      <c r="AL99" s="193"/>
      <c r="AM99" s="193"/>
      <c r="AN99" s="193"/>
      <c r="AO99" s="193"/>
      <c r="AP99" s="193"/>
      <c r="AQ99" s="193"/>
      <c r="AR99" s="193"/>
      <c r="AS99" s="194"/>
      <c r="AT99" s="116"/>
    </row>
    <row r="100" spans="1:46" s="26" customFormat="1" ht="20.100000000000001" customHeight="1" x14ac:dyDescent="0.25">
      <c r="A100" s="212"/>
      <c r="B100" s="226"/>
      <c r="C100" s="227"/>
      <c r="D100" s="227"/>
      <c r="E100" s="227"/>
      <c r="F100" s="227"/>
      <c r="G100" s="227"/>
      <c r="H100" s="227"/>
      <c r="I100" s="227"/>
      <c r="J100" s="227"/>
      <c r="K100" s="227"/>
      <c r="L100" s="228"/>
      <c r="M100" s="196"/>
      <c r="N100" s="196"/>
      <c r="O100" s="196"/>
      <c r="P100" s="196"/>
      <c r="Q100" s="196"/>
      <c r="R100" s="196"/>
      <c r="S100" s="196"/>
      <c r="T100" s="196"/>
      <c r="U100" s="196"/>
      <c r="V100" s="196"/>
      <c r="W100" s="197"/>
      <c r="X100" s="226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8"/>
      <c r="AI100" s="196"/>
      <c r="AJ100" s="196"/>
      <c r="AK100" s="196"/>
      <c r="AL100" s="196"/>
      <c r="AM100" s="196"/>
      <c r="AN100" s="196"/>
      <c r="AO100" s="196"/>
      <c r="AP100" s="196"/>
      <c r="AQ100" s="196"/>
      <c r="AR100" s="196"/>
      <c r="AS100" s="197"/>
      <c r="AT100" s="116"/>
    </row>
    <row r="101" spans="1:46" s="26" customFormat="1" ht="20.100000000000001" customHeight="1" thickBot="1" x14ac:dyDescent="0.3">
      <c r="A101" s="213"/>
      <c r="B101" s="171"/>
      <c r="C101" s="172"/>
      <c r="D101" s="173"/>
      <c r="E101" s="21"/>
      <c r="F101" s="44"/>
      <c r="G101" s="23"/>
      <c r="H101" s="24"/>
      <c r="I101" s="24"/>
      <c r="J101" s="25"/>
      <c r="K101" s="44"/>
      <c r="L101" s="22"/>
      <c r="M101" s="171"/>
      <c r="N101" s="172"/>
      <c r="O101" s="173"/>
      <c r="P101" s="21"/>
      <c r="Q101" s="44"/>
      <c r="R101" s="23"/>
      <c r="S101" s="24"/>
      <c r="T101" s="24"/>
      <c r="U101" s="25"/>
      <c r="V101" s="44"/>
      <c r="W101" s="22"/>
      <c r="X101" s="171" t="str">
        <f>CONCATENATE($G$11,$I$11,".",$K$11,".","0",RIGHT($X$16,1),".",RIGHT(AG101,1),$A$35,"-",$A99)</f>
        <v>L431.20.07.S7-011</v>
      </c>
      <c r="Y101" s="172"/>
      <c r="Z101" s="173"/>
      <c r="AA101" s="21">
        <v>4</v>
      </c>
      <c r="AB101" s="44" t="s">
        <v>29</v>
      </c>
      <c r="AC101" s="23">
        <v>28</v>
      </c>
      <c r="AD101" s="24">
        <v>0</v>
      </c>
      <c r="AE101" s="24">
        <v>14</v>
      </c>
      <c r="AF101" s="25">
        <v>0</v>
      </c>
      <c r="AG101" s="44" t="s">
        <v>51</v>
      </c>
      <c r="AH101" s="22">
        <v>50</v>
      </c>
      <c r="AI101" s="171"/>
      <c r="AJ101" s="172"/>
      <c r="AK101" s="173"/>
      <c r="AL101" s="110"/>
      <c r="AM101" s="111"/>
      <c r="AN101" s="112"/>
      <c r="AO101" s="113"/>
      <c r="AP101" s="113"/>
      <c r="AQ101" s="114"/>
      <c r="AR101" s="111"/>
      <c r="AS101" s="115"/>
      <c r="AT101" s="116"/>
    </row>
    <row r="102" spans="1:46" s="26" customFormat="1" ht="20.100000000000001" customHeight="1" thickTop="1" x14ac:dyDescent="0.25">
      <c r="A102" s="211" t="s">
        <v>130</v>
      </c>
      <c r="B102" s="223"/>
      <c r="C102" s="224"/>
      <c r="D102" s="224"/>
      <c r="E102" s="224"/>
      <c r="F102" s="224"/>
      <c r="G102" s="224"/>
      <c r="H102" s="224"/>
      <c r="I102" s="224"/>
      <c r="J102" s="224"/>
      <c r="K102" s="224"/>
      <c r="L102" s="225"/>
      <c r="M102" s="224"/>
      <c r="N102" s="224"/>
      <c r="O102" s="224"/>
      <c r="P102" s="193"/>
      <c r="Q102" s="193"/>
      <c r="R102" s="193"/>
      <c r="S102" s="193"/>
      <c r="T102" s="193"/>
      <c r="U102" s="193"/>
      <c r="V102" s="193"/>
      <c r="W102" s="194"/>
      <c r="X102" s="192" t="s">
        <v>150</v>
      </c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5"/>
      <c r="AI102" s="224"/>
      <c r="AJ102" s="224"/>
      <c r="AK102" s="224"/>
      <c r="AL102" s="193"/>
      <c r="AM102" s="193"/>
      <c r="AN102" s="193"/>
      <c r="AO102" s="193"/>
      <c r="AP102" s="193"/>
      <c r="AQ102" s="193"/>
      <c r="AR102" s="193"/>
      <c r="AS102" s="194"/>
      <c r="AT102" s="116"/>
    </row>
    <row r="103" spans="1:46" s="26" customFormat="1" ht="20.100000000000001" customHeight="1" x14ac:dyDescent="0.25">
      <c r="A103" s="212"/>
      <c r="B103" s="226"/>
      <c r="C103" s="227"/>
      <c r="D103" s="227"/>
      <c r="E103" s="227"/>
      <c r="F103" s="227"/>
      <c r="G103" s="227"/>
      <c r="H103" s="227"/>
      <c r="I103" s="227"/>
      <c r="J103" s="227"/>
      <c r="K103" s="227"/>
      <c r="L103" s="228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7"/>
      <c r="X103" s="226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8"/>
      <c r="AI103" s="196"/>
      <c r="AJ103" s="196"/>
      <c r="AK103" s="196"/>
      <c r="AL103" s="196"/>
      <c r="AM103" s="196"/>
      <c r="AN103" s="196"/>
      <c r="AO103" s="196"/>
      <c r="AP103" s="196"/>
      <c r="AQ103" s="196"/>
      <c r="AR103" s="196"/>
      <c r="AS103" s="197"/>
      <c r="AT103" s="116"/>
    </row>
    <row r="104" spans="1:46" s="26" customFormat="1" ht="20.100000000000001" customHeight="1" thickBot="1" x14ac:dyDescent="0.3">
      <c r="A104" s="213"/>
      <c r="B104" s="171"/>
      <c r="C104" s="172"/>
      <c r="D104" s="173"/>
      <c r="E104" s="21"/>
      <c r="F104" s="44"/>
      <c r="G104" s="23"/>
      <c r="H104" s="24"/>
      <c r="I104" s="24"/>
      <c r="J104" s="25"/>
      <c r="K104" s="44"/>
      <c r="L104" s="22"/>
      <c r="M104" s="171"/>
      <c r="N104" s="172"/>
      <c r="O104" s="173"/>
      <c r="P104" s="21"/>
      <c r="Q104" s="44"/>
      <c r="R104" s="23"/>
      <c r="S104" s="24"/>
      <c r="T104" s="24"/>
      <c r="U104" s="25"/>
      <c r="V104" s="44"/>
      <c r="W104" s="22"/>
      <c r="X104" s="171" t="str">
        <f>CONCATENATE($G$11,$I$11,".",$K$11,".","0",RIGHT($X$16,1),".",RIGHT(AG104,1),$A$35,"-",$A102)</f>
        <v>L431.20.07.S7-012</v>
      </c>
      <c r="Y104" s="172"/>
      <c r="Z104" s="173"/>
      <c r="AA104" s="21">
        <v>4</v>
      </c>
      <c r="AB104" s="44" t="s">
        <v>29</v>
      </c>
      <c r="AC104" s="23">
        <v>28</v>
      </c>
      <c r="AD104" s="24">
        <v>0</v>
      </c>
      <c r="AE104" s="24">
        <v>14</v>
      </c>
      <c r="AF104" s="25">
        <v>0</v>
      </c>
      <c r="AG104" s="44" t="s">
        <v>51</v>
      </c>
      <c r="AH104" s="22">
        <v>50</v>
      </c>
      <c r="AI104" s="171"/>
      <c r="AJ104" s="172"/>
      <c r="AK104" s="173"/>
      <c r="AL104" s="110"/>
      <c r="AM104" s="111"/>
      <c r="AN104" s="112"/>
      <c r="AO104" s="113"/>
      <c r="AP104" s="113"/>
      <c r="AQ104" s="114"/>
      <c r="AR104" s="111"/>
      <c r="AS104" s="115"/>
      <c r="AT104" s="116"/>
    </row>
    <row r="105" spans="1:46" s="7" customFormat="1" ht="20.100000000000001" customHeight="1" thickTop="1" x14ac:dyDescent="0.2">
      <c r="A105" s="42"/>
      <c r="B105" s="4"/>
      <c r="C105" s="4"/>
      <c r="D105" s="4"/>
      <c r="E105" s="4"/>
      <c r="F105" s="4"/>
      <c r="G105" s="4"/>
      <c r="H105" s="4"/>
      <c r="I105" s="4"/>
      <c r="J105" s="4"/>
      <c r="K105" s="149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149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149"/>
      <c r="AH105" s="4"/>
      <c r="AI105" s="4"/>
      <c r="AJ105" s="136"/>
      <c r="AK105" s="136"/>
      <c r="AL105" s="136"/>
      <c r="AM105" s="136"/>
      <c r="AN105" s="136"/>
      <c r="AO105" s="136"/>
      <c r="AP105" s="136"/>
      <c r="AQ105" s="136"/>
      <c r="AR105" s="167"/>
      <c r="AS105" s="136"/>
      <c r="AT105" s="102"/>
    </row>
    <row r="106" spans="1:46" s="7" customFormat="1" ht="18.75" thickBot="1" x14ac:dyDescent="0.3">
      <c r="K106" s="26"/>
      <c r="V106" s="26"/>
      <c r="AG106" s="26"/>
      <c r="AJ106" s="102"/>
      <c r="AK106" s="102"/>
      <c r="AL106" s="102"/>
      <c r="AM106" s="102"/>
      <c r="AN106" s="102"/>
      <c r="AO106" s="102"/>
      <c r="AP106" s="102"/>
      <c r="AQ106" s="102"/>
      <c r="AR106" s="116"/>
      <c r="AS106" s="102"/>
      <c r="AT106" s="102"/>
    </row>
    <row r="107" spans="1:46" s="7" customFormat="1" ht="34.5" customHeight="1" thickBot="1" x14ac:dyDescent="0.3">
      <c r="B107" s="14"/>
      <c r="C107" s="14"/>
      <c r="D107" s="14"/>
      <c r="E107" s="14"/>
      <c r="F107" s="14"/>
      <c r="G107" s="14"/>
      <c r="H107" s="14"/>
      <c r="I107" s="14"/>
      <c r="J107" s="14"/>
      <c r="K107" s="152"/>
      <c r="L107" s="14"/>
      <c r="M107" s="14"/>
      <c r="N107" s="14"/>
      <c r="O107" s="14"/>
      <c r="P107" s="14"/>
      <c r="Q107" s="198" t="s">
        <v>14</v>
      </c>
      <c r="R107" s="199"/>
      <c r="S107" s="199"/>
      <c r="T107" s="199"/>
      <c r="U107" s="199"/>
      <c r="V107" s="199"/>
      <c r="W107" s="199"/>
      <c r="X107" s="199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200"/>
      <c r="AK107" s="102"/>
      <c r="AL107" s="102"/>
      <c r="AM107" s="102"/>
      <c r="AN107" s="102"/>
      <c r="AO107" s="102"/>
      <c r="AP107" s="102"/>
      <c r="AQ107" s="102"/>
      <c r="AR107" s="116"/>
      <c r="AS107" s="102"/>
      <c r="AT107" s="102"/>
    </row>
    <row r="108" spans="1:46" s="7" customFormat="1" x14ac:dyDescent="0.25">
      <c r="K108" s="26"/>
      <c r="V108" s="26"/>
      <c r="AG108" s="26"/>
      <c r="AJ108" s="102"/>
      <c r="AK108" s="102"/>
      <c r="AL108" s="102"/>
      <c r="AM108" s="102"/>
      <c r="AN108" s="102"/>
      <c r="AO108" s="102"/>
      <c r="AP108" s="102"/>
      <c r="AQ108" s="102"/>
      <c r="AR108" s="116"/>
      <c r="AS108" s="102"/>
      <c r="AT108" s="102"/>
    </row>
    <row r="109" spans="1:46" s="2" customFormat="1" x14ac:dyDescent="0.25">
      <c r="A109" s="11" t="s">
        <v>13</v>
      </c>
      <c r="K109" s="19"/>
      <c r="V109" s="19"/>
      <c r="AG109" s="19"/>
      <c r="AJ109" s="105"/>
      <c r="AK109" s="105"/>
      <c r="AL109" s="105"/>
      <c r="AM109" s="105"/>
      <c r="AN109" s="104" t="s">
        <v>19</v>
      </c>
      <c r="AO109" s="105"/>
      <c r="AP109" s="105"/>
      <c r="AQ109" s="105"/>
      <c r="AR109" s="106"/>
      <c r="AS109" s="105"/>
      <c r="AT109" s="105"/>
    </row>
    <row r="110" spans="1:46" s="2" customFormat="1" x14ac:dyDescent="0.25">
      <c r="A110" s="12" t="s">
        <v>183</v>
      </c>
      <c r="K110" s="19"/>
      <c r="V110" s="19"/>
      <c r="AG110" s="19"/>
      <c r="AJ110" s="105"/>
      <c r="AK110" s="105"/>
      <c r="AL110" s="105" t="s">
        <v>184</v>
      </c>
      <c r="AM110" s="105"/>
      <c r="AN110" s="105"/>
      <c r="AO110" s="105"/>
      <c r="AP110" s="105"/>
      <c r="AQ110" s="105"/>
      <c r="AR110" s="106"/>
      <c r="AS110" s="105"/>
      <c r="AT110" s="105"/>
    </row>
    <row r="111" spans="1:46" s="7" customFormat="1" ht="19.5" hidden="1" thickTop="1" thickBot="1" x14ac:dyDescent="0.3">
      <c r="A111" s="19"/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188"/>
      <c r="AR111" s="188"/>
      <c r="AS111" s="188"/>
      <c r="AT111" s="102"/>
    </row>
    <row r="112" spans="1:46" s="7" customFormat="1" ht="19.5" hidden="1" thickTop="1" thickBot="1" x14ac:dyDescent="0.3">
      <c r="A112" s="46"/>
      <c r="B112" s="189"/>
      <c r="C112" s="190"/>
      <c r="D112" s="190"/>
      <c r="E112" s="190"/>
      <c r="F112" s="190"/>
      <c r="G112" s="190"/>
      <c r="H112" s="190"/>
      <c r="I112" s="190"/>
      <c r="J112" s="190"/>
      <c r="K112" s="190"/>
      <c r="L112" s="191"/>
      <c r="M112" s="190"/>
      <c r="N112" s="190"/>
      <c r="O112" s="190"/>
      <c r="P112" s="190"/>
      <c r="Q112" s="190"/>
      <c r="R112" s="190"/>
      <c r="S112" s="190"/>
      <c r="T112" s="190"/>
      <c r="U112" s="190"/>
      <c r="V112" s="190"/>
      <c r="W112" s="191"/>
      <c r="X112" s="189"/>
      <c r="Y112" s="190"/>
      <c r="Z112" s="190"/>
      <c r="AA112" s="190"/>
      <c r="AB112" s="190"/>
      <c r="AC112" s="190"/>
      <c r="AD112" s="190"/>
      <c r="AE112" s="190"/>
      <c r="AF112" s="190"/>
      <c r="AG112" s="190"/>
      <c r="AH112" s="191"/>
      <c r="AI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1"/>
      <c r="AT112" s="102"/>
    </row>
    <row r="113" spans="1:46" s="7" customFormat="1" ht="15.75" hidden="1" thickTop="1" x14ac:dyDescent="0.2">
      <c r="A113" s="212"/>
      <c r="B113" s="220"/>
      <c r="C113" s="221"/>
      <c r="D113" s="221"/>
      <c r="E113" s="221"/>
      <c r="F113" s="221"/>
      <c r="G113" s="221"/>
      <c r="H113" s="221"/>
      <c r="I113" s="221"/>
      <c r="J113" s="221"/>
      <c r="K113" s="221"/>
      <c r="L113" s="222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4"/>
      <c r="X113" s="220"/>
      <c r="Y113" s="221"/>
      <c r="Z113" s="221"/>
      <c r="AA113" s="221"/>
      <c r="AB113" s="221"/>
      <c r="AC113" s="221"/>
      <c r="AD113" s="221"/>
      <c r="AE113" s="221"/>
      <c r="AF113" s="221"/>
      <c r="AG113" s="221"/>
      <c r="AH113" s="222"/>
      <c r="AI113" s="193"/>
      <c r="AJ113" s="193"/>
      <c r="AK113" s="193"/>
      <c r="AL113" s="193"/>
      <c r="AM113" s="193"/>
      <c r="AN113" s="193"/>
      <c r="AO113" s="193"/>
      <c r="AP113" s="193"/>
      <c r="AQ113" s="193"/>
      <c r="AR113" s="193"/>
      <c r="AS113" s="194"/>
      <c r="AT113" s="102"/>
    </row>
    <row r="114" spans="1:46" s="7" customFormat="1" ht="15.75" hidden="1" customHeight="1" x14ac:dyDescent="0.2">
      <c r="A114" s="212"/>
      <c r="B114" s="195"/>
      <c r="C114" s="196"/>
      <c r="D114" s="196"/>
      <c r="E114" s="196"/>
      <c r="F114" s="196"/>
      <c r="G114" s="196"/>
      <c r="H114" s="196"/>
      <c r="I114" s="196"/>
      <c r="J114" s="196"/>
      <c r="K114" s="196"/>
      <c r="L114" s="197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7"/>
      <c r="X114" s="195"/>
      <c r="Y114" s="196"/>
      <c r="Z114" s="196"/>
      <c r="AA114" s="196"/>
      <c r="AB114" s="196"/>
      <c r="AC114" s="196"/>
      <c r="AD114" s="196"/>
      <c r="AE114" s="196"/>
      <c r="AF114" s="196"/>
      <c r="AG114" s="196"/>
      <c r="AH114" s="197"/>
      <c r="AI114" s="196"/>
      <c r="AJ114" s="196"/>
      <c r="AK114" s="196"/>
      <c r="AL114" s="196"/>
      <c r="AM114" s="196"/>
      <c r="AN114" s="196"/>
      <c r="AO114" s="196"/>
      <c r="AP114" s="196"/>
      <c r="AQ114" s="196"/>
      <c r="AR114" s="196"/>
      <c r="AS114" s="197"/>
      <c r="AT114" s="102"/>
    </row>
    <row r="115" spans="1:46" s="7" customFormat="1" ht="15" hidden="1" customHeight="1" thickBot="1" x14ac:dyDescent="0.25">
      <c r="A115" s="213"/>
      <c r="B115" s="171"/>
      <c r="C115" s="172"/>
      <c r="D115" s="173"/>
      <c r="E115" s="21"/>
      <c r="F115" s="44"/>
      <c r="G115" s="23"/>
      <c r="H115" s="24"/>
      <c r="I115" s="24"/>
      <c r="J115" s="25"/>
      <c r="K115" s="44"/>
      <c r="L115" s="22"/>
      <c r="M115" s="171"/>
      <c r="N115" s="172"/>
      <c r="O115" s="173"/>
      <c r="P115" s="21"/>
      <c r="Q115" s="44"/>
      <c r="R115" s="23"/>
      <c r="S115" s="24"/>
      <c r="T115" s="24"/>
      <c r="U115" s="25"/>
      <c r="V115" s="44"/>
      <c r="W115" s="22"/>
      <c r="X115" s="171"/>
      <c r="Y115" s="172"/>
      <c r="Z115" s="173"/>
      <c r="AA115" s="21"/>
      <c r="AB115" s="44"/>
      <c r="AC115" s="23"/>
      <c r="AD115" s="24"/>
      <c r="AE115" s="24"/>
      <c r="AF115" s="25"/>
      <c r="AG115" s="44"/>
      <c r="AH115" s="22"/>
      <c r="AI115" s="171"/>
      <c r="AJ115" s="172"/>
      <c r="AK115" s="173"/>
      <c r="AL115" s="110"/>
      <c r="AM115" s="111"/>
      <c r="AN115" s="112"/>
      <c r="AO115" s="113"/>
      <c r="AP115" s="113"/>
      <c r="AQ115" s="114"/>
      <c r="AR115" s="111"/>
      <c r="AS115" s="115"/>
      <c r="AT115" s="102"/>
    </row>
    <row r="116" spans="1:46" s="7" customFormat="1" ht="15.75" hidden="1" thickTop="1" x14ac:dyDescent="0.2">
      <c r="A116" s="211"/>
      <c r="B116" s="192"/>
      <c r="C116" s="193"/>
      <c r="D116" s="193"/>
      <c r="E116" s="193"/>
      <c r="F116" s="193"/>
      <c r="G116" s="193"/>
      <c r="H116" s="193"/>
      <c r="I116" s="193"/>
      <c r="J116" s="193"/>
      <c r="K116" s="193"/>
      <c r="L116" s="194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4"/>
      <c r="X116" s="192"/>
      <c r="Y116" s="193"/>
      <c r="Z116" s="193"/>
      <c r="AA116" s="193"/>
      <c r="AB116" s="193"/>
      <c r="AC116" s="193"/>
      <c r="AD116" s="193"/>
      <c r="AE116" s="193"/>
      <c r="AF116" s="193"/>
      <c r="AG116" s="193"/>
      <c r="AH116" s="194"/>
      <c r="AI116" s="193"/>
      <c r="AJ116" s="193"/>
      <c r="AK116" s="193"/>
      <c r="AL116" s="193"/>
      <c r="AM116" s="193"/>
      <c r="AN116" s="193"/>
      <c r="AO116" s="193"/>
      <c r="AP116" s="193"/>
      <c r="AQ116" s="193"/>
      <c r="AR116" s="193"/>
      <c r="AS116" s="194"/>
      <c r="AT116" s="102"/>
    </row>
    <row r="117" spans="1:46" s="7" customFormat="1" ht="15.75" hidden="1" customHeight="1" x14ac:dyDescent="0.2">
      <c r="A117" s="212"/>
      <c r="B117" s="195"/>
      <c r="C117" s="196"/>
      <c r="D117" s="196"/>
      <c r="E117" s="196"/>
      <c r="F117" s="196"/>
      <c r="G117" s="196"/>
      <c r="H117" s="196"/>
      <c r="I117" s="196"/>
      <c r="J117" s="196"/>
      <c r="K117" s="196"/>
      <c r="L117" s="197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7"/>
      <c r="X117" s="195"/>
      <c r="Y117" s="196"/>
      <c r="Z117" s="196"/>
      <c r="AA117" s="196"/>
      <c r="AB117" s="196"/>
      <c r="AC117" s="196"/>
      <c r="AD117" s="196"/>
      <c r="AE117" s="196"/>
      <c r="AF117" s="196"/>
      <c r="AG117" s="196"/>
      <c r="AH117" s="197"/>
      <c r="AI117" s="196"/>
      <c r="AJ117" s="196"/>
      <c r="AK117" s="196"/>
      <c r="AL117" s="196"/>
      <c r="AM117" s="196"/>
      <c r="AN117" s="196"/>
      <c r="AO117" s="196"/>
      <c r="AP117" s="196"/>
      <c r="AQ117" s="196"/>
      <c r="AR117" s="196"/>
      <c r="AS117" s="197"/>
      <c r="AT117" s="102"/>
    </row>
    <row r="118" spans="1:46" s="7" customFormat="1" ht="15" hidden="1" customHeight="1" thickBot="1" x14ac:dyDescent="0.25">
      <c r="A118" s="213"/>
      <c r="B118" s="171"/>
      <c r="C118" s="172"/>
      <c r="D118" s="173"/>
      <c r="E118" s="21"/>
      <c r="F118" s="44"/>
      <c r="G118" s="23"/>
      <c r="H118" s="24"/>
      <c r="I118" s="24"/>
      <c r="J118" s="25"/>
      <c r="K118" s="44"/>
      <c r="L118" s="22"/>
      <c r="M118" s="171"/>
      <c r="N118" s="172"/>
      <c r="O118" s="173"/>
      <c r="P118" s="21"/>
      <c r="Q118" s="44"/>
      <c r="R118" s="23"/>
      <c r="S118" s="24"/>
      <c r="T118" s="24"/>
      <c r="U118" s="25"/>
      <c r="V118" s="44"/>
      <c r="W118" s="22"/>
      <c r="X118" s="171"/>
      <c r="Y118" s="172"/>
      <c r="Z118" s="173"/>
      <c r="AA118" s="21"/>
      <c r="AB118" s="44"/>
      <c r="AC118" s="23"/>
      <c r="AD118" s="24"/>
      <c r="AE118" s="24"/>
      <c r="AF118" s="25"/>
      <c r="AG118" s="44"/>
      <c r="AH118" s="22"/>
      <c r="AI118" s="171"/>
      <c r="AJ118" s="172"/>
      <c r="AK118" s="173"/>
      <c r="AL118" s="110"/>
      <c r="AM118" s="111"/>
      <c r="AN118" s="112"/>
      <c r="AO118" s="113"/>
      <c r="AP118" s="113"/>
      <c r="AQ118" s="114"/>
      <c r="AR118" s="111"/>
      <c r="AS118" s="115"/>
      <c r="AT118" s="102"/>
    </row>
    <row r="119" spans="1:46" s="7" customFormat="1" ht="15.75" hidden="1" thickTop="1" x14ac:dyDescent="0.2">
      <c r="A119" s="211"/>
      <c r="B119" s="214"/>
      <c r="C119" s="215"/>
      <c r="D119" s="215"/>
      <c r="E119" s="215"/>
      <c r="F119" s="215"/>
      <c r="G119" s="215"/>
      <c r="H119" s="215"/>
      <c r="I119" s="215"/>
      <c r="J119" s="215"/>
      <c r="K119" s="215"/>
      <c r="L119" s="216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4"/>
      <c r="X119" s="214"/>
      <c r="Y119" s="215"/>
      <c r="Z119" s="215"/>
      <c r="AA119" s="215"/>
      <c r="AB119" s="215"/>
      <c r="AC119" s="215"/>
      <c r="AD119" s="215"/>
      <c r="AE119" s="215"/>
      <c r="AF119" s="215"/>
      <c r="AG119" s="215"/>
      <c r="AH119" s="216"/>
      <c r="AI119" s="193"/>
      <c r="AJ119" s="193"/>
      <c r="AK119" s="193"/>
      <c r="AL119" s="193"/>
      <c r="AM119" s="193"/>
      <c r="AN119" s="193"/>
      <c r="AO119" s="193"/>
      <c r="AP119" s="193"/>
      <c r="AQ119" s="193"/>
      <c r="AR119" s="193"/>
      <c r="AS119" s="194"/>
      <c r="AT119" s="102"/>
    </row>
    <row r="120" spans="1:46" s="7" customFormat="1" ht="15.75" hidden="1" customHeight="1" x14ac:dyDescent="0.2">
      <c r="A120" s="212"/>
      <c r="B120" s="217"/>
      <c r="C120" s="218"/>
      <c r="D120" s="218"/>
      <c r="E120" s="218"/>
      <c r="F120" s="218"/>
      <c r="G120" s="218"/>
      <c r="H120" s="218"/>
      <c r="I120" s="218"/>
      <c r="J120" s="218"/>
      <c r="K120" s="218"/>
      <c r="L120" s="219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W120" s="197"/>
      <c r="X120" s="217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9"/>
      <c r="AI120" s="196"/>
      <c r="AJ120" s="196"/>
      <c r="AK120" s="196"/>
      <c r="AL120" s="196"/>
      <c r="AM120" s="196"/>
      <c r="AN120" s="196"/>
      <c r="AO120" s="196"/>
      <c r="AP120" s="196"/>
      <c r="AQ120" s="196"/>
      <c r="AR120" s="196"/>
      <c r="AS120" s="197"/>
      <c r="AT120" s="102"/>
    </row>
    <row r="121" spans="1:46" s="7" customFormat="1" ht="15" hidden="1" customHeight="1" thickBot="1" x14ac:dyDescent="0.25">
      <c r="A121" s="213"/>
      <c r="B121" s="171"/>
      <c r="C121" s="172"/>
      <c r="D121" s="173"/>
      <c r="E121" s="21"/>
      <c r="F121" s="44"/>
      <c r="G121" s="23"/>
      <c r="H121" s="24"/>
      <c r="I121" s="24"/>
      <c r="J121" s="25"/>
      <c r="K121" s="44"/>
      <c r="L121" s="22"/>
      <c r="M121" s="171"/>
      <c r="N121" s="172"/>
      <c r="O121" s="173"/>
      <c r="P121" s="21"/>
      <c r="Q121" s="44"/>
      <c r="R121" s="23"/>
      <c r="S121" s="24"/>
      <c r="T121" s="24"/>
      <c r="U121" s="25"/>
      <c r="V121" s="44"/>
      <c r="W121" s="22"/>
      <c r="X121" s="171"/>
      <c r="Y121" s="172"/>
      <c r="Z121" s="173"/>
      <c r="AA121" s="21"/>
      <c r="AB121" s="44"/>
      <c r="AC121" s="23"/>
      <c r="AD121" s="24"/>
      <c r="AE121" s="24"/>
      <c r="AF121" s="25"/>
      <c r="AG121" s="44"/>
      <c r="AH121" s="22"/>
      <c r="AI121" s="171"/>
      <c r="AJ121" s="172"/>
      <c r="AK121" s="173"/>
      <c r="AL121" s="110"/>
      <c r="AM121" s="111"/>
      <c r="AN121" s="112"/>
      <c r="AO121" s="113"/>
      <c r="AP121" s="113"/>
      <c r="AQ121" s="114"/>
      <c r="AR121" s="111"/>
      <c r="AS121" s="115"/>
      <c r="AT121" s="102"/>
    </row>
    <row r="122" spans="1:46" s="7" customFormat="1" ht="18.75" hidden="1" thickTop="1" x14ac:dyDescent="0.2">
      <c r="A122" s="209"/>
      <c r="B122" s="174"/>
      <c r="C122" s="175"/>
      <c r="D122" s="27"/>
      <c r="E122" s="176"/>
      <c r="F122" s="177"/>
      <c r="G122" s="178"/>
      <c r="H122" s="179"/>
      <c r="I122" s="179"/>
      <c r="J122" s="180"/>
      <c r="K122" s="181"/>
      <c r="L122" s="177"/>
      <c r="M122" s="174"/>
      <c r="N122" s="175"/>
      <c r="O122" s="27"/>
      <c r="P122" s="176"/>
      <c r="Q122" s="177"/>
      <c r="R122" s="178"/>
      <c r="S122" s="179"/>
      <c r="T122" s="179"/>
      <c r="U122" s="180"/>
      <c r="V122" s="181"/>
      <c r="W122" s="177"/>
      <c r="X122" s="174"/>
      <c r="Y122" s="175"/>
      <c r="Z122" s="27"/>
      <c r="AA122" s="176"/>
      <c r="AB122" s="177"/>
      <c r="AC122" s="178"/>
      <c r="AD122" s="179"/>
      <c r="AE122" s="179"/>
      <c r="AF122" s="180"/>
      <c r="AG122" s="181"/>
      <c r="AH122" s="177"/>
      <c r="AI122" s="174"/>
      <c r="AJ122" s="175"/>
      <c r="AK122" s="118"/>
      <c r="AL122" s="201"/>
      <c r="AM122" s="202"/>
      <c r="AN122" s="205"/>
      <c r="AO122" s="201"/>
      <c r="AP122" s="201"/>
      <c r="AQ122" s="202"/>
      <c r="AR122" s="205"/>
      <c r="AS122" s="202"/>
      <c r="AT122" s="102"/>
    </row>
    <row r="123" spans="1:46" s="7" customFormat="1" ht="18.75" hidden="1" customHeight="1" thickBot="1" x14ac:dyDescent="0.25">
      <c r="A123" s="210"/>
      <c r="B123" s="182"/>
      <c r="C123" s="183"/>
      <c r="D123" s="28"/>
      <c r="E123" s="184"/>
      <c r="F123" s="185"/>
      <c r="G123" s="182"/>
      <c r="H123" s="183"/>
      <c r="I123" s="183"/>
      <c r="J123" s="186"/>
      <c r="K123" s="182"/>
      <c r="L123" s="186"/>
      <c r="M123" s="182"/>
      <c r="N123" s="183"/>
      <c r="O123" s="28"/>
      <c r="P123" s="184"/>
      <c r="Q123" s="185"/>
      <c r="R123" s="182"/>
      <c r="S123" s="183"/>
      <c r="T123" s="183"/>
      <c r="U123" s="186"/>
      <c r="V123" s="182"/>
      <c r="W123" s="186"/>
      <c r="X123" s="182"/>
      <c r="Y123" s="183"/>
      <c r="Z123" s="28"/>
      <c r="AA123" s="184"/>
      <c r="AB123" s="185"/>
      <c r="AC123" s="182"/>
      <c r="AD123" s="183"/>
      <c r="AE123" s="183"/>
      <c r="AF123" s="186"/>
      <c r="AG123" s="182"/>
      <c r="AH123" s="186"/>
      <c r="AI123" s="182"/>
      <c r="AJ123" s="183"/>
      <c r="AK123" s="119"/>
      <c r="AL123" s="206"/>
      <c r="AM123" s="207"/>
      <c r="AN123" s="203"/>
      <c r="AO123" s="208"/>
      <c r="AP123" s="208"/>
      <c r="AQ123" s="204"/>
      <c r="AR123" s="203"/>
      <c r="AS123" s="204"/>
      <c r="AT123" s="102"/>
    </row>
    <row r="124" spans="1:46" s="7" customFormat="1" ht="18.75" hidden="1" thickTop="1" x14ac:dyDescent="0.2">
      <c r="A124" s="209"/>
      <c r="B124" s="174"/>
      <c r="C124" s="175"/>
      <c r="D124" s="29"/>
      <c r="E124" s="176"/>
      <c r="F124" s="177"/>
      <c r="G124" s="30"/>
      <c r="H124" s="31"/>
      <c r="I124" s="31"/>
      <c r="J124" s="31"/>
      <c r="K124" s="31"/>
      <c r="L124" s="32"/>
      <c r="M124" s="174"/>
      <c r="N124" s="175"/>
      <c r="O124" s="29"/>
      <c r="P124" s="176"/>
      <c r="Q124" s="177"/>
      <c r="R124" s="30"/>
      <c r="S124" s="31"/>
      <c r="T124" s="31"/>
      <c r="U124" s="31"/>
      <c r="V124" s="31"/>
      <c r="W124" s="32"/>
      <c r="X124" s="174"/>
      <c r="Y124" s="175"/>
      <c r="Z124" s="29"/>
      <c r="AA124" s="176"/>
      <c r="AB124" s="177"/>
      <c r="AC124" s="30"/>
      <c r="AD124" s="31"/>
      <c r="AE124" s="31"/>
      <c r="AF124" s="31"/>
      <c r="AG124" s="31"/>
      <c r="AH124" s="32"/>
      <c r="AI124" s="174"/>
      <c r="AJ124" s="175"/>
      <c r="AK124" s="120"/>
      <c r="AL124" s="201"/>
      <c r="AM124" s="202"/>
      <c r="AN124" s="121"/>
      <c r="AO124" s="122"/>
      <c r="AP124" s="122"/>
      <c r="AQ124" s="122"/>
      <c r="AR124" s="122"/>
      <c r="AS124" s="123"/>
      <c r="AT124" s="102"/>
    </row>
    <row r="125" spans="1:46" s="7" customFormat="1" ht="53.25" hidden="1" customHeight="1" thickBot="1" x14ac:dyDescent="0.25">
      <c r="A125" s="210"/>
      <c r="B125" s="182"/>
      <c r="C125" s="183"/>
      <c r="D125" s="33"/>
      <c r="E125" s="33"/>
      <c r="F125" s="34"/>
      <c r="G125" s="35"/>
      <c r="H125" s="35"/>
      <c r="I125" s="35"/>
      <c r="J125" s="35"/>
      <c r="K125" s="36"/>
      <c r="L125" s="37"/>
      <c r="M125" s="182"/>
      <c r="N125" s="183"/>
      <c r="O125" s="33"/>
      <c r="P125" s="33"/>
      <c r="Q125" s="34"/>
      <c r="R125" s="35"/>
      <c r="S125" s="35"/>
      <c r="T125" s="35"/>
      <c r="U125" s="35"/>
      <c r="V125" s="36"/>
      <c r="W125" s="37"/>
      <c r="X125" s="182"/>
      <c r="Y125" s="183"/>
      <c r="Z125" s="33"/>
      <c r="AA125" s="33"/>
      <c r="AB125" s="34"/>
      <c r="AC125" s="35"/>
      <c r="AD125" s="35"/>
      <c r="AE125" s="35"/>
      <c r="AF125" s="35"/>
      <c r="AG125" s="36"/>
      <c r="AH125" s="37"/>
      <c r="AI125" s="182"/>
      <c r="AJ125" s="183"/>
      <c r="AK125" s="119"/>
      <c r="AL125" s="119"/>
      <c r="AM125" s="124"/>
      <c r="AN125" s="137"/>
      <c r="AO125" s="137"/>
      <c r="AP125" s="137"/>
      <c r="AQ125" s="137"/>
      <c r="AR125" s="127"/>
      <c r="AS125" s="124"/>
      <c r="AT125" s="102"/>
    </row>
    <row r="126" spans="1:46" s="7" customFormat="1" x14ac:dyDescent="0.2">
      <c r="A126" s="237" t="s">
        <v>12</v>
      </c>
      <c r="B126" s="237"/>
      <c r="C126" s="237"/>
      <c r="D126" s="237"/>
      <c r="E126" s="237"/>
      <c r="F126" s="237"/>
      <c r="G126" s="237"/>
      <c r="H126" s="237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  <c r="X126" s="237"/>
      <c r="Y126" s="237"/>
      <c r="Z126" s="237"/>
      <c r="AA126" s="237"/>
      <c r="AB126" s="237"/>
      <c r="AC126" s="237"/>
      <c r="AD126" s="237"/>
      <c r="AE126" s="237"/>
      <c r="AF126" s="237"/>
      <c r="AG126" s="237"/>
      <c r="AH126" s="237"/>
      <c r="AI126" s="237"/>
      <c r="AJ126" s="237"/>
      <c r="AK126" s="237"/>
      <c r="AL126" s="237"/>
      <c r="AM126" s="237"/>
      <c r="AN126" s="237"/>
      <c r="AO126" s="237"/>
      <c r="AP126" s="237"/>
      <c r="AQ126" s="237"/>
      <c r="AR126" s="237"/>
      <c r="AS126" s="237"/>
      <c r="AT126" s="102"/>
    </row>
    <row r="127" spans="1:46" s="7" customFormat="1" x14ac:dyDescent="0.2">
      <c r="A127" s="187" t="s">
        <v>182</v>
      </c>
      <c r="B127" s="187"/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02"/>
    </row>
    <row r="128" spans="1:46" ht="18.75" thickBo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</row>
    <row r="129" spans="1:45" ht="19.5" thickTop="1" thickBot="1" x14ac:dyDescent="0.3">
      <c r="A129" s="19"/>
      <c r="B129" s="188" t="s">
        <v>9</v>
      </c>
      <c r="C129" s="188"/>
      <c r="D129" s="188"/>
      <c r="E129" s="188"/>
      <c r="F129" s="188"/>
      <c r="G129" s="188"/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88" t="s">
        <v>10</v>
      </c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188"/>
      <c r="AK129" s="188"/>
      <c r="AL129" s="188"/>
      <c r="AM129" s="188"/>
      <c r="AN129" s="188"/>
      <c r="AO129" s="188"/>
      <c r="AP129" s="188"/>
      <c r="AQ129" s="188"/>
      <c r="AR129" s="188"/>
      <c r="AS129" s="188"/>
    </row>
    <row r="130" spans="1:45" ht="19.5" thickTop="1" thickBot="1" x14ac:dyDescent="0.3">
      <c r="A130" s="46"/>
      <c r="B130" s="189" t="s">
        <v>15</v>
      </c>
      <c r="C130" s="190"/>
      <c r="D130" s="190"/>
      <c r="E130" s="190"/>
      <c r="F130" s="190"/>
      <c r="G130" s="190"/>
      <c r="H130" s="190"/>
      <c r="I130" s="190"/>
      <c r="J130" s="190"/>
      <c r="K130" s="190"/>
      <c r="L130" s="191"/>
      <c r="M130" s="190" t="s">
        <v>16</v>
      </c>
      <c r="N130" s="190"/>
      <c r="O130" s="190"/>
      <c r="P130" s="190"/>
      <c r="Q130" s="190"/>
      <c r="R130" s="190"/>
      <c r="S130" s="190"/>
      <c r="T130" s="190"/>
      <c r="U130" s="190"/>
      <c r="V130" s="190"/>
      <c r="W130" s="191"/>
      <c r="X130" s="189" t="s">
        <v>17</v>
      </c>
      <c r="Y130" s="190"/>
      <c r="Z130" s="190"/>
      <c r="AA130" s="190"/>
      <c r="AB130" s="190"/>
      <c r="AC130" s="190"/>
      <c r="AD130" s="190"/>
      <c r="AE130" s="190"/>
      <c r="AF130" s="190"/>
      <c r="AG130" s="190"/>
      <c r="AH130" s="191"/>
      <c r="AI130" s="190" t="s">
        <v>18</v>
      </c>
      <c r="AJ130" s="190"/>
      <c r="AK130" s="190"/>
      <c r="AL130" s="190"/>
      <c r="AM130" s="190"/>
      <c r="AN130" s="190"/>
      <c r="AO130" s="190"/>
      <c r="AP130" s="190"/>
      <c r="AQ130" s="190"/>
      <c r="AR130" s="190"/>
      <c r="AS130" s="191"/>
    </row>
    <row r="131" spans="1:45" ht="13.5" thickTop="1" x14ac:dyDescent="0.2">
      <c r="A131" s="212" t="s">
        <v>157</v>
      </c>
      <c r="B131" s="220" t="s">
        <v>67</v>
      </c>
      <c r="C131" s="221"/>
      <c r="D131" s="221"/>
      <c r="E131" s="221"/>
      <c r="F131" s="221"/>
      <c r="G131" s="221"/>
      <c r="H131" s="221"/>
      <c r="I131" s="221"/>
      <c r="J131" s="221"/>
      <c r="K131" s="221"/>
      <c r="L131" s="222"/>
      <c r="M131" s="193" t="s">
        <v>69</v>
      </c>
      <c r="N131" s="193"/>
      <c r="O131" s="193"/>
      <c r="P131" s="193"/>
      <c r="Q131" s="193"/>
      <c r="R131" s="193"/>
      <c r="S131" s="193"/>
      <c r="T131" s="193"/>
      <c r="U131" s="193"/>
      <c r="V131" s="193"/>
      <c r="W131" s="194"/>
      <c r="X131" s="220" t="s">
        <v>73</v>
      </c>
      <c r="Y131" s="221"/>
      <c r="Z131" s="221"/>
      <c r="AA131" s="221"/>
      <c r="AB131" s="221"/>
      <c r="AC131" s="221"/>
      <c r="AD131" s="221"/>
      <c r="AE131" s="221"/>
      <c r="AF131" s="221"/>
      <c r="AG131" s="221"/>
      <c r="AH131" s="222"/>
      <c r="AI131" s="193" t="s">
        <v>76</v>
      </c>
      <c r="AJ131" s="193"/>
      <c r="AK131" s="193"/>
      <c r="AL131" s="193"/>
      <c r="AM131" s="193"/>
      <c r="AN131" s="193"/>
      <c r="AO131" s="193"/>
      <c r="AP131" s="193"/>
      <c r="AQ131" s="193"/>
      <c r="AR131" s="193"/>
      <c r="AS131" s="194"/>
    </row>
    <row r="132" spans="1:45" ht="20.25" customHeight="1" x14ac:dyDescent="0.2">
      <c r="A132" s="212"/>
      <c r="B132" s="195"/>
      <c r="C132" s="196"/>
      <c r="D132" s="196"/>
      <c r="E132" s="196"/>
      <c r="F132" s="196"/>
      <c r="G132" s="196"/>
      <c r="H132" s="196"/>
      <c r="I132" s="196"/>
      <c r="J132" s="196"/>
      <c r="K132" s="196"/>
      <c r="L132" s="197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7"/>
      <c r="X132" s="195"/>
      <c r="Y132" s="196"/>
      <c r="Z132" s="196"/>
      <c r="AA132" s="196"/>
      <c r="AB132" s="196"/>
      <c r="AC132" s="196"/>
      <c r="AD132" s="196"/>
      <c r="AE132" s="196"/>
      <c r="AF132" s="196"/>
      <c r="AG132" s="196"/>
      <c r="AH132" s="197"/>
      <c r="AI132" s="196"/>
      <c r="AJ132" s="196"/>
      <c r="AK132" s="196"/>
      <c r="AL132" s="196"/>
      <c r="AM132" s="196"/>
      <c r="AN132" s="196"/>
      <c r="AO132" s="196"/>
      <c r="AP132" s="196"/>
      <c r="AQ132" s="196"/>
      <c r="AR132" s="196"/>
      <c r="AS132" s="197"/>
    </row>
    <row r="133" spans="1:45" ht="18.75" thickBot="1" x14ac:dyDescent="0.25">
      <c r="A133" s="213"/>
      <c r="B133" s="171" t="str">
        <f>CONCATENATE($G$11,$I$11,".",$K$11,".","0",RIGHT($B$16,1),".",RIGHT(K133,1),$A131)</f>
        <v>L431.20.05.f1</v>
      </c>
      <c r="C133" s="172"/>
      <c r="D133" s="173"/>
      <c r="E133" s="21">
        <v>4</v>
      </c>
      <c r="F133" s="44" t="s">
        <v>29</v>
      </c>
      <c r="G133" s="23">
        <v>28</v>
      </c>
      <c r="H133" s="24">
        <v>0</v>
      </c>
      <c r="I133" s="24">
        <v>28</v>
      </c>
      <c r="J133" s="25">
        <v>0</v>
      </c>
      <c r="K133" s="44" t="s">
        <v>156</v>
      </c>
      <c r="L133" s="22">
        <v>60</v>
      </c>
      <c r="M133" s="171" t="str">
        <f>CONCATENATE($G$11,$I$11,".",$K$11,".","0",RIGHT($M$16,1),".",RIGHT(V133,1),$A131)</f>
        <v>L431.20.06.f1</v>
      </c>
      <c r="N133" s="172"/>
      <c r="O133" s="173"/>
      <c r="P133" s="21">
        <v>4</v>
      </c>
      <c r="Q133" s="44" t="s">
        <v>29</v>
      </c>
      <c r="R133" s="23">
        <v>28</v>
      </c>
      <c r="S133" s="24">
        <v>0</v>
      </c>
      <c r="T133" s="24">
        <v>28</v>
      </c>
      <c r="U133" s="25">
        <v>0</v>
      </c>
      <c r="V133" s="44" t="s">
        <v>156</v>
      </c>
      <c r="W133" s="22">
        <v>65</v>
      </c>
      <c r="X133" s="171" t="str">
        <f>CONCATENATE($G$11,$I$11,".",$K$11,".","0",RIGHT($X$16,1),".",RIGHT(AG133,1),$A131)</f>
        <v>L431.20.07.f1</v>
      </c>
      <c r="Y133" s="172"/>
      <c r="Z133" s="173"/>
      <c r="AA133" s="21">
        <v>3</v>
      </c>
      <c r="AB133" s="44" t="s">
        <v>29</v>
      </c>
      <c r="AC133" s="23">
        <v>14</v>
      </c>
      <c r="AD133" s="24">
        <v>0</v>
      </c>
      <c r="AE133" s="24">
        <v>28</v>
      </c>
      <c r="AF133" s="25">
        <v>0</v>
      </c>
      <c r="AG133" s="44" t="s">
        <v>156</v>
      </c>
      <c r="AH133" s="22">
        <v>50</v>
      </c>
      <c r="AI133" s="171" t="str">
        <f>CONCATENATE($G$11,$I$11,".",$K$11,".","0",RIGHT($AI$16,1),".",RIGHT(AR133,1),$A131)</f>
        <v>L431.20.08.f1</v>
      </c>
      <c r="AJ133" s="172"/>
      <c r="AK133" s="173"/>
      <c r="AL133" s="110">
        <v>5</v>
      </c>
      <c r="AM133" s="111" t="s">
        <v>5</v>
      </c>
      <c r="AN133" s="112">
        <v>28</v>
      </c>
      <c r="AO133" s="113">
        <v>28</v>
      </c>
      <c r="AP133" s="113">
        <v>0</v>
      </c>
      <c r="AQ133" s="114">
        <v>0</v>
      </c>
      <c r="AR133" s="111" t="s">
        <v>156</v>
      </c>
      <c r="AS133" s="115">
        <v>60</v>
      </c>
    </row>
    <row r="134" spans="1:45" ht="13.5" thickTop="1" x14ac:dyDescent="0.2">
      <c r="A134" s="211" t="s">
        <v>158</v>
      </c>
      <c r="B134" s="192" t="s">
        <v>68</v>
      </c>
      <c r="C134" s="193"/>
      <c r="D134" s="193"/>
      <c r="E134" s="193"/>
      <c r="F134" s="193"/>
      <c r="G134" s="193"/>
      <c r="H134" s="193"/>
      <c r="I134" s="193"/>
      <c r="J134" s="193"/>
      <c r="K134" s="193"/>
      <c r="L134" s="194"/>
      <c r="M134" s="193" t="s">
        <v>71</v>
      </c>
      <c r="N134" s="193"/>
      <c r="O134" s="193"/>
      <c r="P134" s="193"/>
      <c r="Q134" s="193"/>
      <c r="R134" s="193"/>
      <c r="S134" s="193"/>
      <c r="T134" s="193"/>
      <c r="U134" s="193"/>
      <c r="V134" s="193"/>
      <c r="W134" s="194"/>
      <c r="X134" s="192" t="s">
        <v>74</v>
      </c>
      <c r="Y134" s="193"/>
      <c r="Z134" s="193"/>
      <c r="AA134" s="193"/>
      <c r="AB134" s="193"/>
      <c r="AC134" s="193"/>
      <c r="AD134" s="193"/>
      <c r="AE134" s="193"/>
      <c r="AF134" s="193"/>
      <c r="AG134" s="193"/>
      <c r="AH134" s="194"/>
      <c r="AI134" s="192" t="s">
        <v>75</v>
      </c>
      <c r="AJ134" s="193"/>
      <c r="AK134" s="193"/>
      <c r="AL134" s="193"/>
      <c r="AM134" s="193"/>
      <c r="AN134" s="193"/>
      <c r="AO134" s="193"/>
      <c r="AP134" s="193"/>
      <c r="AQ134" s="193"/>
      <c r="AR134" s="193"/>
      <c r="AS134" s="194"/>
    </row>
    <row r="135" spans="1:45" ht="41.25" customHeight="1" x14ac:dyDescent="0.2">
      <c r="A135" s="212"/>
      <c r="B135" s="195"/>
      <c r="C135" s="196"/>
      <c r="D135" s="196"/>
      <c r="E135" s="196"/>
      <c r="F135" s="196"/>
      <c r="G135" s="196"/>
      <c r="H135" s="196"/>
      <c r="I135" s="196"/>
      <c r="J135" s="196"/>
      <c r="K135" s="196"/>
      <c r="L135" s="197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W135" s="197"/>
      <c r="X135" s="195"/>
      <c r="Y135" s="196"/>
      <c r="Z135" s="196"/>
      <c r="AA135" s="196"/>
      <c r="AB135" s="196"/>
      <c r="AC135" s="196"/>
      <c r="AD135" s="196"/>
      <c r="AE135" s="196"/>
      <c r="AF135" s="196"/>
      <c r="AG135" s="196"/>
      <c r="AH135" s="197"/>
      <c r="AI135" s="195"/>
      <c r="AJ135" s="196"/>
      <c r="AK135" s="196"/>
      <c r="AL135" s="196"/>
      <c r="AM135" s="196"/>
      <c r="AN135" s="196"/>
      <c r="AO135" s="196"/>
      <c r="AP135" s="196"/>
      <c r="AQ135" s="196"/>
      <c r="AR135" s="196"/>
      <c r="AS135" s="197"/>
    </row>
    <row r="136" spans="1:45" ht="18.75" thickBot="1" x14ac:dyDescent="0.25">
      <c r="A136" s="213"/>
      <c r="B136" s="171" t="str">
        <f>CONCATENATE($G$11,$I$11,".",$K$11,".","0",RIGHT($B$16,1),".",RIGHT(K136,1),$A134)</f>
        <v>L431.20.05.f2</v>
      </c>
      <c r="C136" s="172"/>
      <c r="D136" s="173"/>
      <c r="E136" s="21">
        <v>4</v>
      </c>
      <c r="F136" s="44" t="s">
        <v>29</v>
      </c>
      <c r="G136" s="23">
        <v>28</v>
      </c>
      <c r="H136" s="24">
        <v>0</v>
      </c>
      <c r="I136" s="24">
        <v>28</v>
      </c>
      <c r="J136" s="25">
        <v>0</v>
      </c>
      <c r="K136" s="44" t="s">
        <v>156</v>
      </c>
      <c r="L136" s="22">
        <v>60</v>
      </c>
      <c r="M136" s="171" t="str">
        <f>CONCATENATE($G$11,$I$11,".",$K$11,".","0",RIGHT($M$16,1),".",RIGHT(V136,1),$A134)</f>
        <v>L431.20.06.f2</v>
      </c>
      <c r="N136" s="172"/>
      <c r="O136" s="173"/>
      <c r="P136" s="21">
        <v>4</v>
      </c>
      <c r="Q136" s="44" t="s">
        <v>29</v>
      </c>
      <c r="R136" s="23">
        <v>28</v>
      </c>
      <c r="S136" s="24">
        <v>0</v>
      </c>
      <c r="T136" s="24">
        <v>28</v>
      </c>
      <c r="U136" s="25">
        <v>0</v>
      </c>
      <c r="V136" s="44" t="s">
        <v>156</v>
      </c>
      <c r="W136" s="22">
        <v>65</v>
      </c>
      <c r="X136" s="171" t="str">
        <f>CONCATENATE($G$11,$I$11,".",$K$11,".","0",RIGHT($X$16,1),".",RIGHT(AG136,1),$A134)</f>
        <v>L431.20.07.f2</v>
      </c>
      <c r="Y136" s="172"/>
      <c r="Z136" s="173"/>
      <c r="AA136" s="21">
        <v>3</v>
      </c>
      <c r="AB136" s="44" t="s">
        <v>29</v>
      </c>
      <c r="AC136" s="23">
        <v>14</v>
      </c>
      <c r="AD136" s="24">
        <v>0</v>
      </c>
      <c r="AE136" s="24">
        <v>14</v>
      </c>
      <c r="AF136" s="25">
        <v>0</v>
      </c>
      <c r="AG136" s="44" t="s">
        <v>156</v>
      </c>
      <c r="AH136" s="22">
        <v>50</v>
      </c>
      <c r="AI136" s="171" t="str">
        <f>CONCATENATE($G$11,$I$11,".",$K$11,".","0",RIGHT($AI$16,1),".",RIGHT(AR136,1),$A134)</f>
        <v>L431.20.08.f2</v>
      </c>
      <c r="AJ136" s="172"/>
      <c r="AK136" s="173"/>
      <c r="AL136" s="110">
        <v>2</v>
      </c>
      <c r="AM136" s="111" t="s">
        <v>29</v>
      </c>
      <c r="AN136" s="112">
        <v>0</v>
      </c>
      <c r="AO136" s="113">
        <v>0</v>
      </c>
      <c r="AP136" s="113">
        <v>36</v>
      </c>
      <c r="AQ136" s="114">
        <v>0</v>
      </c>
      <c r="AR136" s="111" t="s">
        <v>156</v>
      </c>
      <c r="AS136" s="115">
        <v>50</v>
      </c>
    </row>
    <row r="137" spans="1:45" ht="13.5" thickTop="1" x14ac:dyDescent="0.2">
      <c r="A137" s="211" t="s">
        <v>159</v>
      </c>
      <c r="B137" s="192" t="s">
        <v>70</v>
      </c>
      <c r="C137" s="193"/>
      <c r="D137" s="193"/>
      <c r="E137" s="193"/>
      <c r="F137" s="193"/>
      <c r="G137" s="193"/>
      <c r="H137" s="193"/>
      <c r="I137" s="193"/>
      <c r="J137" s="193"/>
      <c r="K137" s="193"/>
      <c r="L137" s="194"/>
      <c r="M137" s="193" t="s">
        <v>72</v>
      </c>
      <c r="N137" s="193"/>
      <c r="O137" s="193"/>
      <c r="P137" s="193"/>
      <c r="Q137" s="193"/>
      <c r="R137" s="193"/>
      <c r="S137" s="193"/>
      <c r="T137" s="193"/>
      <c r="U137" s="193"/>
      <c r="V137" s="193"/>
      <c r="W137" s="194"/>
      <c r="X137" s="192" t="s">
        <v>75</v>
      </c>
      <c r="Y137" s="193"/>
      <c r="Z137" s="193"/>
      <c r="AA137" s="193"/>
      <c r="AB137" s="193"/>
      <c r="AC137" s="193"/>
      <c r="AD137" s="193"/>
      <c r="AE137" s="193"/>
      <c r="AF137" s="193"/>
      <c r="AG137" s="193"/>
      <c r="AH137" s="194"/>
      <c r="AI137" s="193" t="s">
        <v>77</v>
      </c>
      <c r="AJ137" s="193"/>
      <c r="AK137" s="193"/>
      <c r="AL137" s="193"/>
      <c r="AM137" s="193"/>
      <c r="AN137" s="193"/>
      <c r="AO137" s="193"/>
      <c r="AP137" s="193"/>
      <c r="AQ137" s="193"/>
      <c r="AR137" s="193"/>
      <c r="AS137" s="194"/>
    </row>
    <row r="138" spans="1:45" ht="21" customHeight="1" x14ac:dyDescent="0.2">
      <c r="A138" s="212"/>
      <c r="B138" s="195"/>
      <c r="C138" s="196"/>
      <c r="D138" s="196"/>
      <c r="E138" s="196"/>
      <c r="F138" s="196"/>
      <c r="G138" s="196"/>
      <c r="H138" s="196"/>
      <c r="I138" s="196"/>
      <c r="J138" s="196"/>
      <c r="K138" s="196"/>
      <c r="L138" s="197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W138" s="197"/>
      <c r="X138" s="195"/>
      <c r="Y138" s="196"/>
      <c r="Z138" s="196"/>
      <c r="AA138" s="196"/>
      <c r="AB138" s="196"/>
      <c r="AC138" s="196"/>
      <c r="AD138" s="196"/>
      <c r="AE138" s="196"/>
      <c r="AF138" s="196"/>
      <c r="AG138" s="196"/>
      <c r="AH138" s="197"/>
      <c r="AI138" s="196"/>
      <c r="AJ138" s="196"/>
      <c r="AK138" s="196"/>
      <c r="AL138" s="196"/>
      <c r="AM138" s="196"/>
      <c r="AN138" s="196"/>
      <c r="AO138" s="196"/>
      <c r="AP138" s="196"/>
      <c r="AQ138" s="196"/>
      <c r="AR138" s="196"/>
      <c r="AS138" s="197"/>
    </row>
    <row r="139" spans="1:45" ht="18.75" thickBot="1" x14ac:dyDescent="0.25">
      <c r="A139" s="213"/>
      <c r="B139" s="171" t="str">
        <f>CONCATENATE($G$11,$I$11,".",$K$11,".","0",RIGHT($B$16,1),".",RIGHT(K139,1),$A137)</f>
        <v>L431.20.05.f3</v>
      </c>
      <c r="C139" s="172"/>
      <c r="D139" s="173"/>
      <c r="E139" s="21">
        <v>4</v>
      </c>
      <c r="F139" s="44" t="s">
        <v>29</v>
      </c>
      <c r="G139" s="23">
        <v>28</v>
      </c>
      <c r="H139" s="24">
        <v>0</v>
      </c>
      <c r="I139" s="24">
        <v>28</v>
      </c>
      <c r="J139" s="25">
        <v>0</v>
      </c>
      <c r="K139" s="44" t="s">
        <v>156</v>
      </c>
      <c r="L139" s="22">
        <v>60</v>
      </c>
      <c r="M139" s="171" t="str">
        <f>CONCATENATE($G$11,$I$11,".",$K$11,".","0",RIGHT($M$16,1),".",RIGHT(V139,1),$A137)</f>
        <v>L431.20.06.f3</v>
      </c>
      <c r="N139" s="172"/>
      <c r="O139" s="173"/>
      <c r="P139" s="21">
        <v>4</v>
      </c>
      <c r="Q139" s="44" t="s">
        <v>29</v>
      </c>
      <c r="R139" s="23">
        <v>28</v>
      </c>
      <c r="S139" s="24">
        <v>0</v>
      </c>
      <c r="T139" s="24">
        <v>28</v>
      </c>
      <c r="U139" s="25">
        <v>0</v>
      </c>
      <c r="V139" s="44" t="s">
        <v>156</v>
      </c>
      <c r="W139" s="22">
        <v>65</v>
      </c>
      <c r="X139" s="171" t="str">
        <f>CONCATENATE($G$11,$I$11,".",$K$11,".","0",RIGHT($X$16,1),".",RIGHT(AG139,1),$A137)</f>
        <v>L431.20.07.f3</v>
      </c>
      <c r="Y139" s="172"/>
      <c r="Z139" s="173"/>
      <c r="AA139" s="21">
        <v>3</v>
      </c>
      <c r="AB139" s="44" t="s">
        <v>29</v>
      </c>
      <c r="AC139" s="23">
        <v>14</v>
      </c>
      <c r="AD139" s="24">
        <v>0</v>
      </c>
      <c r="AE139" s="24">
        <v>42</v>
      </c>
      <c r="AF139" s="25">
        <v>0</v>
      </c>
      <c r="AG139" s="44" t="s">
        <v>156</v>
      </c>
      <c r="AH139" s="22">
        <v>50</v>
      </c>
      <c r="AI139" s="171" t="str">
        <f>CONCATENATE($G$11,$I$11,".",$K$11,".","0",RIGHT($AI$16,1),".",RIGHT(AR139,1),$A137)</f>
        <v>L431.20.08.f3</v>
      </c>
      <c r="AJ139" s="172"/>
      <c r="AK139" s="173"/>
      <c r="AL139" s="110">
        <v>2</v>
      </c>
      <c r="AM139" s="111" t="s">
        <v>34</v>
      </c>
      <c r="AN139" s="112">
        <v>0</v>
      </c>
      <c r="AO139" s="113">
        <v>0</v>
      </c>
      <c r="AP139" s="113">
        <v>28</v>
      </c>
      <c r="AQ139" s="114">
        <v>0</v>
      </c>
      <c r="AR139" s="111" t="s">
        <v>156</v>
      </c>
      <c r="AS139" s="115"/>
    </row>
    <row r="140" spans="1:45" ht="18.75" customHeight="1" thickTop="1" x14ac:dyDescent="0.2">
      <c r="A140" s="211" t="s">
        <v>138</v>
      </c>
      <c r="B140" s="192"/>
      <c r="C140" s="193"/>
      <c r="D140" s="193"/>
      <c r="E140" s="193"/>
      <c r="F140" s="193"/>
      <c r="G140" s="193"/>
      <c r="H140" s="193"/>
      <c r="I140" s="193"/>
      <c r="J140" s="193"/>
      <c r="K140" s="193"/>
      <c r="L140" s="194"/>
      <c r="M140" s="193" t="s">
        <v>77</v>
      </c>
      <c r="N140" s="193"/>
      <c r="O140" s="193"/>
      <c r="P140" s="193"/>
      <c r="Q140" s="193"/>
      <c r="R140" s="193"/>
      <c r="S140" s="193"/>
      <c r="T140" s="193"/>
      <c r="U140" s="193"/>
      <c r="V140" s="193"/>
      <c r="W140" s="194"/>
      <c r="X140" s="192"/>
      <c r="Y140" s="193"/>
      <c r="Z140" s="193"/>
      <c r="AA140" s="193"/>
      <c r="AB140" s="193"/>
      <c r="AC140" s="193"/>
      <c r="AD140" s="193"/>
      <c r="AE140" s="193"/>
      <c r="AF140" s="193"/>
      <c r="AG140" s="193"/>
      <c r="AH140" s="194"/>
      <c r="AI140" s="192"/>
      <c r="AJ140" s="193"/>
      <c r="AK140" s="193"/>
      <c r="AL140" s="193"/>
      <c r="AM140" s="193"/>
      <c r="AN140" s="193"/>
      <c r="AO140" s="193"/>
      <c r="AP140" s="193"/>
      <c r="AQ140" s="193"/>
      <c r="AR140" s="193"/>
      <c r="AS140" s="194"/>
    </row>
    <row r="141" spans="1:45" ht="18" customHeight="1" x14ac:dyDescent="0.2">
      <c r="A141" s="212"/>
      <c r="B141" s="195"/>
      <c r="C141" s="196"/>
      <c r="D141" s="196"/>
      <c r="E141" s="196"/>
      <c r="F141" s="196"/>
      <c r="G141" s="196"/>
      <c r="H141" s="196"/>
      <c r="I141" s="196"/>
      <c r="J141" s="196"/>
      <c r="K141" s="196"/>
      <c r="L141" s="197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W141" s="197"/>
      <c r="X141" s="195"/>
      <c r="Y141" s="196"/>
      <c r="Z141" s="196"/>
      <c r="AA141" s="196"/>
      <c r="AB141" s="196"/>
      <c r="AC141" s="196"/>
      <c r="AD141" s="196"/>
      <c r="AE141" s="196"/>
      <c r="AF141" s="196"/>
      <c r="AG141" s="196"/>
      <c r="AH141" s="197"/>
      <c r="AI141" s="195"/>
      <c r="AJ141" s="196"/>
      <c r="AK141" s="196"/>
      <c r="AL141" s="196"/>
      <c r="AM141" s="196"/>
      <c r="AN141" s="196"/>
      <c r="AO141" s="196"/>
      <c r="AP141" s="196"/>
      <c r="AQ141" s="196"/>
      <c r="AR141" s="196"/>
      <c r="AS141" s="197"/>
    </row>
    <row r="142" spans="1:45" ht="29.25" customHeight="1" thickBot="1" x14ac:dyDescent="0.25">
      <c r="A142" s="213"/>
      <c r="B142" s="171"/>
      <c r="C142" s="172"/>
      <c r="D142" s="173"/>
      <c r="E142" s="21"/>
      <c r="F142" s="44"/>
      <c r="G142" s="23"/>
      <c r="H142" s="24"/>
      <c r="I142" s="24"/>
      <c r="J142" s="25"/>
      <c r="K142" s="44"/>
      <c r="L142" s="22"/>
      <c r="M142" s="171" t="str">
        <f>CONCATENATE($G$11,$I$11,".",$K$11,".","0",RIGHT($M$16,1),".",RIGHT(V142,1),$A140)</f>
        <v>L431.20.06.f4</v>
      </c>
      <c r="N142" s="172"/>
      <c r="O142" s="173"/>
      <c r="P142" s="21">
        <v>2</v>
      </c>
      <c r="Q142" s="44" t="s">
        <v>34</v>
      </c>
      <c r="R142" s="23">
        <v>0</v>
      </c>
      <c r="S142" s="24">
        <v>0</v>
      </c>
      <c r="T142" s="24">
        <v>28</v>
      </c>
      <c r="U142" s="25">
        <v>0</v>
      </c>
      <c r="V142" s="44" t="s">
        <v>156</v>
      </c>
      <c r="W142" s="22"/>
      <c r="X142" s="171"/>
      <c r="Y142" s="172"/>
      <c r="Z142" s="173"/>
      <c r="AA142" s="21"/>
      <c r="AB142" s="44"/>
      <c r="AC142" s="23"/>
      <c r="AD142" s="24"/>
      <c r="AE142" s="24"/>
      <c r="AF142" s="25"/>
      <c r="AG142" s="44"/>
      <c r="AH142" s="22"/>
      <c r="AI142" s="171"/>
      <c r="AJ142" s="172"/>
      <c r="AK142" s="173"/>
      <c r="AL142" s="110"/>
      <c r="AM142" s="111"/>
      <c r="AN142" s="112"/>
      <c r="AO142" s="113"/>
      <c r="AP142" s="113"/>
      <c r="AQ142" s="114"/>
      <c r="AR142" s="111"/>
      <c r="AS142" s="115"/>
    </row>
    <row r="143" spans="1:45" ht="18.75" thickTop="1" x14ac:dyDescent="0.2">
      <c r="A143" s="209" t="s">
        <v>25</v>
      </c>
      <c r="B143" s="174" t="s">
        <v>1</v>
      </c>
      <c r="C143" s="175"/>
      <c r="D143" s="27"/>
      <c r="E143" s="176">
        <f>SUM(G133:J133,G136:J136,G139:J139)</f>
        <v>168</v>
      </c>
      <c r="F143" s="177"/>
      <c r="G143" s="178" t="s">
        <v>8</v>
      </c>
      <c r="H143" s="179"/>
      <c r="I143" s="179"/>
      <c r="J143" s="180"/>
      <c r="K143" s="181">
        <f>SUM(L133,L136,L139)</f>
        <v>180</v>
      </c>
      <c r="L143" s="177"/>
      <c r="M143" s="174" t="s">
        <v>1</v>
      </c>
      <c r="N143" s="175"/>
      <c r="O143" s="27"/>
      <c r="P143" s="176">
        <f>SUM(R133:U133,R136:U136,R139:U139)</f>
        <v>168</v>
      </c>
      <c r="Q143" s="177"/>
      <c r="R143" s="178" t="s">
        <v>8</v>
      </c>
      <c r="S143" s="179"/>
      <c r="T143" s="179"/>
      <c r="U143" s="180"/>
      <c r="V143" s="181">
        <f>SUM(W133,W136,W139)</f>
        <v>195</v>
      </c>
      <c r="W143" s="177"/>
      <c r="X143" s="174" t="s">
        <v>1</v>
      </c>
      <c r="Y143" s="175"/>
      <c r="Z143" s="27"/>
      <c r="AA143" s="176">
        <f>SUM(AC133:AF133,AC136:AF136,AC139:AF139)</f>
        <v>126</v>
      </c>
      <c r="AB143" s="177"/>
      <c r="AC143" s="178" t="s">
        <v>8</v>
      </c>
      <c r="AD143" s="179"/>
      <c r="AE143" s="179"/>
      <c r="AF143" s="180"/>
      <c r="AG143" s="181">
        <f>SUM(AH133,AH136,AH139)</f>
        <v>150</v>
      </c>
      <c r="AH143" s="177"/>
      <c r="AI143" s="174" t="s">
        <v>1</v>
      </c>
      <c r="AJ143" s="175"/>
      <c r="AK143" s="118"/>
      <c r="AL143" s="201">
        <f>SUM(AN133:AQ133,AN136:AQ136,AN139:AQ139)</f>
        <v>120</v>
      </c>
      <c r="AM143" s="202"/>
      <c r="AN143" s="205" t="s">
        <v>8</v>
      </c>
      <c r="AO143" s="201"/>
      <c r="AP143" s="201"/>
      <c r="AQ143" s="202"/>
      <c r="AR143" s="205">
        <f>SUM(AS133,AS136,AS139)</f>
        <v>110</v>
      </c>
      <c r="AS143" s="202"/>
    </row>
    <row r="144" spans="1:45" ht="18.75" thickBot="1" x14ac:dyDescent="0.25">
      <c r="A144" s="210"/>
      <c r="B144" s="182" t="s">
        <v>2</v>
      </c>
      <c r="C144" s="183"/>
      <c r="D144" s="28"/>
      <c r="E144" s="184">
        <f>SUM(E133,E136,E139)</f>
        <v>12</v>
      </c>
      <c r="F144" s="185"/>
      <c r="G144" s="182" t="s">
        <v>7</v>
      </c>
      <c r="H144" s="183"/>
      <c r="I144" s="183"/>
      <c r="J144" s="186"/>
      <c r="K144" s="182"/>
      <c r="L144" s="186"/>
      <c r="M144" s="182" t="s">
        <v>2</v>
      </c>
      <c r="N144" s="183"/>
      <c r="O144" s="28"/>
      <c r="P144" s="184">
        <f>SUM(P133,P136,P139)</f>
        <v>12</v>
      </c>
      <c r="Q144" s="185"/>
      <c r="R144" s="182" t="s">
        <v>7</v>
      </c>
      <c r="S144" s="183"/>
      <c r="T144" s="183"/>
      <c r="U144" s="186"/>
      <c r="V144" s="182"/>
      <c r="W144" s="186"/>
      <c r="X144" s="182" t="s">
        <v>2</v>
      </c>
      <c r="Y144" s="183"/>
      <c r="Z144" s="28"/>
      <c r="AA144" s="184">
        <f>SUM(AA133,AA136,AA139)</f>
        <v>9</v>
      </c>
      <c r="AB144" s="185"/>
      <c r="AC144" s="182" t="s">
        <v>7</v>
      </c>
      <c r="AD144" s="183"/>
      <c r="AE144" s="183"/>
      <c r="AF144" s="186"/>
      <c r="AG144" s="182"/>
      <c r="AH144" s="186"/>
      <c r="AI144" s="182" t="s">
        <v>2</v>
      </c>
      <c r="AJ144" s="183"/>
      <c r="AK144" s="119"/>
      <c r="AL144" s="206">
        <f>SUM(AL133,AL136,AL139)</f>
        <v>9</v>
      </c>
      <c r="AM144" s="207"/>
      <c r="AN144" s="203" t="s">
        <v>7</v>
      </c>
      <c r="AO144" s="208"/>
      <c r="AP144" s="208"/>
      <c r="AQ144" s="204"/>
      <c r="AR144" s="203"/>
      <c r="AS144" s="204"/>
    </row>
    <row r="145" spans="1:45" ht="18.75" thickTop="1" x14ac:dyDescent="0.2">
      <c r="A145" s="209" t="s">
        <v>26</v>
      </c>
      <c r="B145" s="174" t="s">
        <v>1</v>
      </c>
      <c r="C145" s="175"/>
      <c r="D145" s="29"/>
      <c r="E145" s="176">
        <f>SUM(G146:J146)</f>
        <v>12</v>
      </c>
      <c r="F145" s="177"/>
      <c r="G145" s="30"/>
      <c r="H145" s="31"/>
      <c r="I145" s="31"/>
      <c r="J145" s="31"/>
      <c r="K145" s="31"/>
      <c r="L145" s="32"/>
      <c r="M145" s="174" t="s">
        <v>1</v>
      </c>
      <c r="N145" s="175"/>
      <c r="O145" s="29"/>
      <c r="P145" s="176">
        <f>SUM(R146:U146)</f>
        <v>12</v>
      </c>
      <c r="Q145" s="177"/>
      <c r="R145" s="30"/>
      <c r="S145" s="31"/>
      <c r="T145" s="31"/>
      <c r="U145" s="31"/>
      <c r="V145" s="31"/>
      <c r="W145" s="32"/>
      <c r="X145" s="174" t="s">
        <v>1</v>
      </c>
      <c r="Y145" s="175"/>
      <c r="Z145" s="29"/>
      <c r="AA145" s="176">
        <f>SUM(AC146:AF146)</f>
        <v>9</v>
      </c>
      <c r="AB145" s="177"/>
      <c r="AC145" s="30"/>
      <c r="AD145" s="31"/>
      <c r="AE145" s="31"/>
      <c r="AF145" s="31"/>
      <c r="AG145" s="31"/>
      <c r="AH145" s="32"/>
      <c r="AI145" s="174" t="s">
        <v>1</v>
      </c>
      <c r="AJ145" s="175"/>
      <c r="AK145" s="120"/>
      <c r="AL145" s="201">
        <f>SUM(AN146:AQ146)</f>
        <v>8.5714285714285712</v>
      </c>
      <c r="AM145" s="202"/>
      <c r="AN145" s="121"/>
      <c r="AO145" s="122"/>
      <c r="AP145" s="122"/>
      <c r="AQ145" s="122"/>
      <c r="AR145" s="122"/>
      <c r="AS145" s="123"/>
    </row>
    <row r="146" spans="1:45" ht="18.75" thickBot="1" x14ac:dyDescent="0.25">
      <c r="A146" s="210"/>
      <c r="B146" s="182" t="s">
        <v>3</v>
      </c>
      <c r="C146" s="183"/>
      <c r="D146" s="33"/>
      <c r="E146" s="33"/>
      <c r="F146" s="34"/>
      <c r="G146" s="35">
        <f>(G133+G136+G139)/14</f>
        <v>6</v>
      </c>
      <c r="H146" s="35">
        <f>(H133+H136+H139)/14</f>
        <v>0</v>
      </c>
      <c r="I146" s="35">
        <f>(I133+I136+I139)/14</f>
        <v>6</v>
      </c>
      <c r="J146" s="35">
        <f>(J133+J136+J139)/14</f>
        <v>0</v>
      </c>
      <c r="K146" s="36" t="s">
        <v>4</v>
      </c>
      <c r="L146" s="37"/>
      <c r="M146" s="182" t="s">
        <v>3</v>
      </c>
      <c r="N146" s="183"/>
      <c r="O146" s="33"/>
      <c r="P146" s="33"/>
      <c r="Q146" s="34"/>
      <c r="R146" s="35">
        <f>(R133+R136+R139)/14</f>
        <v>6</v>
      </c>
      <c r="S146" s="35">
        <f>(S133+S136+S139)/14</f>
        <v>0</v>
      </c>
      <c r="T146" s="35">
        <f>(T133+T136+T139)/14</f>
        <v>6</v>
      </c>
      <c r="U146" s="35">
        <f>(U133+U136+U139)/14</f>
        <v>0</v>
      </c>
      <c r="V146" s="36" t="s">
        <v>4</v>
      </c>
      <c r="W146" s="37"/>
      <c r="X146" s="182" t="s">
        <v>3</v>
      </c>
      <c r="Y146" s="183"/>
      <c r="Z146" s="33"/>
      <c r="AA146" s="33"/>
      <c r="AB146" s="34"/>
      <c r="AC146" s="35">
        <f>(AC133+AC136+AC139)/14</f>
        <v>3</v>
      </c>
      <c r="AD146" s="35">
        <f>(AD133+AD136+AD139)/14</f>
        <v>0</v>
      </c>
      <c r="AE146" s="35">
        <f>(AE133+AE136+AE139)/14</f>
        <v>6</v>
      </c>
      <c r="AF146" s="35">
        <f>(AF133+AF136+AF139)/14</f>
        <v>0</v>
      </c>
      <c r="AG146" s="36" t="s">
        <v>4</v>
      </c>
      <c r="AH146" s="37"/>
      <c r="AI146" s="182" t="s">
        <v>3</v>
      </c>
      <c r="AJ146" s="183"/>
      <c r="AK146" s="119"/>
      <c r="AL146" s="119"/>
      <c r="AM146" s="124"/>
      <c r="AN146" s="137">
        <f>(AN133+AN136+AN139)/14</f>
        <v>2</v>
      </c>
      <c r="AO146" s="137">
        <f>(AO133+AO136+AO139)/14</f>
        <v>2</v>
      </c>
      <c r="AP146" s="137">
        <f>(AP133+AP136+AP139)/14</f>
        <v>4.5714285714285712</v>
      </c>
      <c r="AQ146" s="137">
        <f>(AQ133+AQ136+AQ139)/14</f>
        <v>0</v>
      </c>
      <c r="AR146" s="127" t="s">
        <v>4</v>
      </c>
      <c r="AS146" s="124"/>
    </row>
    <row r="147" spans="1:45" ht="19.5" thickTop="1" thickBo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</row>
    <row r="148" spans="1:45" ht="19.5" thickBot="1" x14ac:dyDescent="0.35">
      <c r="A148" s="2"/>
      <c r="B148" s="47"/>
      <c r="C148" s="47"/>
      <c r="D148" s="47"/>
      <c r="E148" s="47"/>
      <c r="F148" s="47"/>
      <c r="G148" s="47"/>
      <c r="H148" s="47"/>
      <c r="I148" s="48"/>
      <c r="J148" s="49"/>
      <c r="K148" s="153"/>
      <c r="L148" s="50" t="s">
        <v>78</v>
      </c>
      <c r="M148" s="51"/>
      <c r="N148" s="52"/>
      <c r="O148" s="52"/>
      <c r="P148" s="53"/>
      <c r="Q148" s="54"/>
      <c r="R148" s="54"/>
      <c r="S148" s="54"/>
      <c r="T148" s="54"/>
      <c r="U148" s="54"/>
      <c r="V148" s="154"/>
      <c r="W148" s="54"/>
      <c r="X148" s="51"/>
      <c r="Y148" s="51"/>
      <c r="Z148" s="55"/>
      <c r="AA148" s="55"/>
      <c r="AB148" s="55"/>
      <c r="AC148" s="55"/>
      <c r="AD148" s="55"/>
      <c r="AE148" s="55"/>
      <c r="AF148" s="55"/>
      <c r="AG148" s="161"/>
      <c r="AH148" s="56"/>
      <c r="AI148" s="2"/>
      <c r="AJ148" s="105"/>
      <c r="AK148" s="105"/>
      <c r="AL148" s="105"/>
      <c r="AM148" s="105"/>
      <c r="AN148" s="105"/>
      <c r="AO148" s="105"/>
      <c r="AP148" s="105"/>
      <c r="AQ148" s="105"/>
      <c r="AS148" s="102"/>
    </row>
    <row r="149" spans="1:45" ht="19.5" thickTop="1" x14ac:dyDescent="0.3">
      <c r="A149" s="57"/>
      <c r="B149" s="5"/>
      <c r="C149" s="5"/>
      <c r="D149" s="5"/>
      <c r="E149" s="5"/>
      <c r="F149" s="5"/>
      <c r="G149" s="5"/>
      <c r="H149" s="5"/>
      <c r="I149" s="8"/>
      <c r="J149" s="9"/>
      <c r="K149" s="153"/>
      <c r="L149" s="58"/>
      <c r="M149" s="254" t="s">
        <v>79</v>
      </c>
      <c r="N149" s="255"/>
      <c r="O149" s="255"/>
      <c r="P149" s="255"/>
      <c r="Q149" s="255"/>
      <c r="R149" s="255"/>
      <c r="S149" s="255"/>
      <c r="T149" s="255"/>
      <c r="U149" s="255"/>
      <c r="V149" s="255"/>
      <c r="W149" s="256"/>
      <c r="X149" s="3"/>
      <c r="Y149" s="59" t="s">
        <v>80</v>
      </c>
      <c r="Z149" s="3"/>
      <c r="AA149" s="3"/>
      <c r="AB149" s="3"/>
      <c r="AC149" s="60"/>
      <c r="AD149" s="60"/>
      <c r="AE149" s="60"/>
      <c r="AF149" s="60"/>
      <c r="AG149" s="160"/>
      <c r="AH149" s="61"/>
      <c r="AI149" s="2"/>
      <c r="AJ149" s="105"/>
      <c r="AK149" s="105"/>
      <c r="AL149" s="105"/>
      <c r="AM149" s="105"/>
      <c r="AN149" s="105"/>
      <c r="AO149" s="105"/>
      <c r="AP149" s="105"/>
      <c r="AQ149" s="105"/>
      <c r="AS149" s="102"/>
    </row>
    <row r="150" spans="1:45" ht="18.75" x14ac:dyDescent="0.3">
      <c r="A150" s="57"/>
      <c r="B150" s="5"/>
      <c r="C150" s="5"/>
      <c r="D150" s="5"/>
      <c r="E150" s="5"/>
      <c r="F150" s="5"/>
      <c r="G150" s="5"/>
      <c r="H150" s="5"/>
      <c r="I150" s="8"/>
      <c r="J150" s="9"/>
      <c r="K150" s="153"/>
      <c r="L150" s="62"/>
      <c r="M150" s="257"/>
      <c r="N150" s="258"/>
      <c r="O150" s="258"/>
      <c r="P150" s="258"/>
      <c r="Q150" s="258"/>
      <c r="R150" s="258"/>
      <c r="S150" s="258"/>
      <c r="T150" s="258"/>
      <c r="U150" s="258"/>
      <c r="V150" s="258"/>
      <c r="W150" s="259"/>
      <c r="X150" s="3"/>
      <c r="Y150" s="260" t="s">
        <v>81</v>
      </c>
      <c r="Z150" s="260"/>
      <c r="AA150" s="260"/>
      <c r="AB150" s="260"/>
      <c r="AC150" s="60"/>
      <c r="AD150" s="60"/>
      <c r="AE150" s="60"/>
      <c r="AF150" s="60"/>
      <c r="AG150" s="160"/>
      <c r="AH150" s="61"/>
      <c r="AI150" s="2"/>
      <c r="AJ150" s="105"/>
      <c r="AK150" s="105"/>
      <c r="AL150" s="105"/>
      <c r="AM150" s="105"/>
      <c r="AN150" s="105"/>
      <c r="AO150" s="105"/>
      <c r="AP150" s="105"/>
      <c r="AQ150" s="105"/>
      <c r="AS150" s="102"/>
    </row>
    <row r="151" spans="1:45" ht="18.75" thickBo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20"/>
      <c r="L151" s="62"/>
      <c r="M151" s="261" t="s">
        <v>82</v>
      </c>
      <c r="N151" s="262"/>
      <c r="O151" s="263"/>
      <c r="P151" s="64" t="s">
        <v>83</v>
      </c>
      <c r="Q151" s="45" t="s">
        <v>84</v>
      </c>
      <c r="R151" s="65" t="s">
        <v>85</v>
      </c>
      <c r="S151" s="66" t="s">
        <v>86</v>
      </c>
      <c r="T151" s="66" t="s">
        <v>87</v>
      </c>
      <c r="U151" s="67" t="s">
        <v>88</v>
      </c>
      <c r="V151" s="44" t="s">
        <v>89</v>
      </c>
      <c r="W151" s="15" t="s">
        <v>90</v>
      </c>
      <c r="X151" s="3"/>
      <c r="Y151" s="68" t="s">
        <v>91</v>
      </c>
      <c r="Z151" s="3"/>
      <c r="AA151" s="3"/>
      <c r="AB151" s="3"/>
      <c r="AC151" s="3"/>
      <c r="AD151" s="3"/>
      <c r="AE151" s="3"/>
      <c r="AF151" s="3"/>
      <c r="AG151" s="160"/>
      <c r="AH151" s="69"/>
      <c r="AI151" s="1"/>
      <c r="AJ151" s="140"/>
      <c r="AK151" s="140"/>
      <c r="AL151" s="140"/>
      <c r="AM151" s="140"/>
      <c r="AN151" s="140"/>
      <c r="AO151" s="140"/>
      <c r="AP151" s="140"/>
      <c r="AQ151" s="140"/>
      <c r="AS151" s="102"/>
    </row>
    <row r="152" spans="1:45" ht="18.75" thickTop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20"/>
      <c r="L152" s="70"/>
      <c r="M152" s="4"/>
      <c r="N152" s="4"/>
      <c r="O152" s="4"/>
      <c r="P152" s="4"/>
      <c r="Q152" s="4"/>
      <c r="R152" s="4"/>
      <c r="S152" s="4"/>
      <c r="T152" s="4"/>
      <c r="U152" s="4"/>
      <c r="V152" s="149"/>
      <c r="W152" s="3"/>
      <c r="X152" s="3"/>
      <c r="Y152" s="249" t="s">
        <v>92</v>
      </c>
      <c r="Z152" s="249"/>
      <c r="AA152" s="249"/>
      <c r="AB152" s="249"/>
      <c r="AC152" s="249"/>
      <c r="AD152" s="249"/>
      <c r="AE152" s="249"/>
      <c r="AF152" s="249"/>
      <c r="AG152" s="249"/>
      <c r="AH152" s="264"/>
      <c r="AI152" s="1"/>
      <c r="AJ152" s="140"/>
      <c r="AK152" s="140"/>
      <c r="AL152" s="140"/>
      <c r="AM152" s="140"/>
      <c r="AN152" s="140"/>
      <c r="AO152" s="140"/>
      <c r="AP152" s="140"/>
      <c r="AQ152" s="140"/>
      <c r="AS152" s="102"/>
    </row>
    <row r="153" spans="1:45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L153" s="72"/>
      <c r="M153" s="59" t="s">
        <v>93</v>
      </c>
      <c r="N153" s="59"/>
      <c r="O153" s="59"/>
      <c r="P153" s="73"/>
      <c r="Q153" s="74"/>
      <c r="R153" s="74"/>
      <c r="S153" s="74"/>
      <c r="T153" s="74"/>
      <c r="U153" s="74"/>
      <c r="V153" s="155"/>
      <c r="W153" s="74"/>
      <c r="X153" s="75"/>
      <c r="Y153" s="75"/>
      <c r="Z153" s="76" t="s">
        <v>94</v>
      </c>
      <c r="AA153" s="75"/>
      <c r="AB153" s="75"/>
      <c r="AC153" s="77"/>
      <c r="AD153" s="75"/>
      <c r="AE153" s="75"/>
      <c r="AF153" s="75"/>
      <c r="AG153" s="155"/>
      <c r="AH153" s="78"/>
      <c r="AI153" s="7"/>
      <c r="AJ153" s="102"/>
      <c r="AK153" s="102"/>
      <c r="AL153" s="102"/>
      <c r="AM153" s="102"/>
      <c r="AN153" s="102"/>
      <c r="AO153" s="102"/>
      <c r="AP153" s="102"/>
      <c r="AQ153" s="102"/>
      <c r="AR153" s="109"/>
      <c r="AS153" s="140"/>
    </row>
    <row r="154" spans="1:45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L154" s="79"/>
      <c r="M154" s="59" t="s">
        <v>95</v>
      </c>
      <c r="N154" s="59"/>
      <c r="O154" s="59"/>
      <c r="P154" s="73"/>
      <c r="Q154" s="74"/>
      <c r="R154" s="74"/>
      <c r="S154" s="74"/>
      <c r="T154" s="74"/>
      <c r="U154" s="74"/>
      <c r="V154" s="155"/>
      <c r="W154" s="74"/>
      <c r="X154" s="75"/>
      <c r="Y154" s="75"/>
      <c r="Z154" s="75"/>
      <c r="AA154" s="76" t="s">
        <v>96</v>
      </c>
      <c r="AB154" s="75"/>
      <c r="AC154" s="75"/>
      <c r="AD154" s="75"/>
      <c r="AE154" s="75"/>
      <c r="AF154" s="75"/>
      <c r="AG154" s="155"/>
      <c r="AH154" s="80"/>
      <c r="AI154" s="7"/>
      <c r="AJ154" s="102"/>
      <c r="AK154" s="102"/>
      <c r="AL154" s="102"/>
      <c r="AM154" s="102"/>
      <c r="AN154" s="102"/>
      <c r="AO154" s="102"/>
      <c r="AP154" s="102"/>
      <c r="AQ154" s="102"/>
      <c r="AR154" s="109"/>
      <c r="AS154" s="140"/>
    </row>
    <row r="155" spans="1:45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L155" s="81"/>
      <c r="M155" s="59" t="s">
        <v>97</v>
      </c>
      <c r="N155" s="59"/>
      <c r="O155" s="59"/>
      <c r="P155" s="74"/>
      <c r="Q155" s="74"/>
      <c r="R155" s="74"/>
      <c r="S155" s="71"/>
      <c r="T155" s="71"/>
      <c r="U155" s="71"/>
      <c r="V155" s="156"/>
      <c r="W155" s="71"/>
      <c r="X155" s="75"/>
      <c r="Y155" s="82"/>
      <c r="Z155" s="82"/>
      <c r="AA155" s="76" t="s">
        <v>98</v>
      </c>
      <c r="AB155" s="82"/>
      <c r="AC155" s="82"/>
      <c r="AD155" s="75"/>
      <c r="AE155" s="83"/>
      <c r="AF155" s="83"/>
      <c r="AG155" s="162"/>
      <c r="AH155" s="84"/>
      <c r="AI155" s="7"/>
      <c r="AJ155" s="102"/>
      <c r="AK155" s="102"/>
      <c r="AL155" s="102"/>
      <c r="AM155" s="102"/>
      <c r="AN155" s="102"/>
      <c r="AO155" s="102"/>
      <c r="AP155" s="102"/>
      <c r="AQ155" s="102"/>
      <c r="AS155" s="102"/>
    </row>
    <row r="156" spans="1:45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L156" s="81"/>
      <c r="M156" s="74"/>
      <c r="N156" s="249" t="s">
        <v>99</v>
      </c>
      <c r="O156" s="249"/>
      <c r="P156" s="249"/>
      <c r="Q156" s="249"/>
      <c r="R156" s="249"/>
      <c r="S156" s="249"/>
      <c r="T156" s="249"/>
      <c r="U156" s="249"/>
      <c r="V156" s="249"/>
      <c r="W156" s="63"/>
      <c r="X156" s="75"/>
      <c r="Y156" s="83"/>
      <c r="Z156" s="83"/>
      <c r="AA156" s="76" t="s">
        <v>100</v>
      </c>
      <c r="AB156" s="83"/>
      <c r="AC156" s="83"/>
      <c r="AD156" s="83"/>
      <c r="AE156" s="83"/>
      <c r="AF156" s="83"/>
      <c r="AG156" s="162"/>
      <c r="AH156" s="84"/>
      <c r="AI156" s="7"/>
      <c r="AJ156" s="102"/>
      <c r="AK156" s="102"/>
      <c r="AL156" s="102"/>
      <c r="AM156" s="102"/>
      <c r="AN156" s="102"/>
      <c r="AO156" s="102"/>
      <c r="AP156" s="102"/>
      <c r="AQ156" s="102"/>
      <c r="AS156" s="102"/>
    </row>
    <row r="157" spans="1:45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L157" s="85"/>
      <c r="M157" s="74"/>
      <c r="N157" s="86"/>
      <c r="O157" s="260" t="s">
        <v>101</v>
      </c>
      <c r="P157" s="260"/>
      <c r="Q157" s="260"/>
      <c r="R157" s="260"/>
      <c r="S157" s="260"/>
      <c r="T157" s="260"/>
      <c r="U157" s="260"/>
      <c r="V157" s="260"/>
      <c r="W157" s="63"/>
      <c r="X157" s="75"/>
      <c r="Y157" s="75"/>
      <c r="Z157" s="76"/>
      <c r="AA157" s="76" t="s">
        <v>102</v>
      </c>
      <c r="AB157" s="87"/>
      <c r="AC157" s="87"/>
      <c r="AD157" s="87"/>
      <c r="AE157" s="88"/>
      <c r="AF157" s="88"/>
      <c r="AG157" s="156"/>
      <c r="AH157" s="80"/>
      <c r="AI157" s="7"/>
      <c r="AJ157" s="102"/>
      <c r="AK157" s="102"/>
      <c r="AL157" s="102"/>
      <c r="AM157" s="102"/>
      <c r="AN157" s="102"/>
      <c r="AO157" s="102"/>
      <c r="AP157" s="102"/>
      <c r="AQ157" s="102"/>
      <c r="AS157" s="102"/>
    </row>
    <row r="158" spans="1:45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L158" s="85"/>
      <c r="M158" s="74"/>
      <c r="N158" s="86"/>
      <c r="O158" s="63"/>
      <c r="P158" s="63"/>
      <c r="Q158" s="63"/>
      <c r="R158" s="63"/>
      <c r="S158" s="63"/>
      <c r="T158" s="63"/>
      <c r="U158" s="63"/>
      <c r="V158" s="157"/>
      <c r="W158" s="63"/>
      <c r="X158" s="75"/>
      <c r="Y158" s="75"/>
      <c r="Z158" s="76"/>
      <c r="AA158" s="150" t="s">
        <v>165</v>
      </c>
      <c r="AB158" s="87"/>
      <c r="AC158" s="87"/>
      <c r="AD158" s="87"/>
      <c r="AE158" s="88"/>
      <c r="AF158" s="88"/>
      <c r="AG158" s="156"/>
      <c r="AH158" s="80"/>
      <c r="AI158" s="7"/>
      <c r="AJ158" s="102"/>
      <c r="AK158" s="102"/>
      <c r="AL158" s="102"/>
      <c r="AM158" s="102"/>
      <c r="AN158" s="102"/>
      <c r="AO158" s="102"/>
      <c r="AP158" s="102"/>
      <c r="AQ158" s="102"/>
      <c r="AS158" s="102"/>
    </row>
    <row r="159" spans="1:45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L159" s="79"/>
      <c r="M159" s="74"/>
      <c r="N159" s="74"/>
      <c r="O159" s="68" t="s">
        <v>103</v>
      </c>
      <c r="P159" s="68"/>
      <c r="Q159" s="68"/>
      <c r="R159" s="71"/>
      <c r="S159" s="71"/>
      <c r="T159" s="71"/>
      <c r="U159" s="71"/>
      <c r="V159" s="156"/>
      <c r="W159" s="74"/>
      <c r="X159" s="75"/>
      <c r="Y159" s="59" t="s">
        <v>104</v>
      </c>
      <c r="Z159" s="75"/>
      <c r="AA159" s="87"/>
      <c r="AB159" s="87"/>
      <c r="AC159" s="87"/>
      <c r="AD159" s="87"/>
      <c r="AE159" s="87"/>
      <c r="AF159" s="87"/>
      <c r="AG159" s="163"/>
      <c r="AH159" s="89"/>
      <c r="AI159" s="7"/>
      <c r="AJ159" s="102"/>
      <c r="AK159" s="102"/>
      <c r="AL159" s="102"/>
      <c r="AM159" s="102"/>
      <c r="AN159" s="102"/>
      <c r="AO159" s="102"/>
      <c r="AP159" s="102"/>
      <c r="AQ159" s="102"/>
      <c r="AS159" s="102"/>
    </row>
    <row r="160" spans="1:45" ht="18.75" thickBot="1" x14ac:dyDescent="0.3">
      <c r="A160" s="7"/>
      <c r="B160" s="7"/>
      <c r="C160" s="7"/>
      <c r="D160" s="7"/>
      <c r="E160" s="7"/>
      <c r="F160" s="7"/>
      <c r="G160" s="7"/>
      <c r="H160" s="7"/>
      <c r="I160" s="7"/>
      <c r="J160" s="7"/>
      <c r="L160" s="79"/>
      <c r="M160" s="74"/>
      <c r="N160" s="90"/>
      <c r="O160" s="249" t="s">
        <v>105</v>
      </c>
      <c r="P160" s="249"/>
      <c r="Q160" s="249"/>
      <c r="R160" s="249"/>
      <c r="S160" s="249"/>
      <c r="T160" s="249"/>
      <c r="U160" s="249"/>
      <c r="V160" s="249"/>
      <c r="W160" s="249"/>
      <c r="X160" s="265" t="s">
        <v>106</v>
      </c>
      <c r="Y160" s="265"/>
      <c r="Z160" s="265"/>
      <c r="AA160" s="265"/>
      <c r="AB160" s="265"/>
      <c r="AC160" s="265"/>
      <c r="AD160" s="265"/>
      <c r="AE160" s="265"/>
      <c r="AF160" s="265"/>
      <c r="AG160" s="265"/>
      <c r="AH160" s="266"/>
      <c r="AI160" s="7"/>
      <c r="AJ160" s="102"/>
      <c r="AK160" s="102"/>
      <c r="AL160" s="102"/>
      <c r="AM160" s="102"/>
      <c r="AN160" s="102"/>
      <c r="AO160" s="102"/>
      <c r="AP160" s="102"/>
      <c r="AQ160" s="102"/>
      <c r="AS160" s="102"/>
    </row>
    <row r="161" spans="1:45" ht="35.25" customHeight="1" thickTop="1" thickBot="1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L161" s="79"/>
      <c r="M161" s="74"/>
      <c r="N161" s="90"/>
      <c r="O161" s="249" t="s">
        <v>107</v>
      </c>
      <c r="P161" s="249"/>
      <c r="Q161" s="249"/>
      <c r="R161" s="249"/>
      <c r="S161" s="249"/>
      <c r="T161" s="249"/>
      <c r="U161" s="249"/>
      <c r="V161" s="249"/>
      <c r="W161" s="249"/>
      <c r="X161" s="267" t="s">
        <v>108</v>
      </c>
      <c r="Y161" s="268"/>
      <c r="Z161" s="268"/>
      <c r="AA161" s="268"/>
      <c r="AB161" s="268"/>
      <c r="AC161" s="268"/>
      <c r="AD161" s="268"/>
      <c r="AE161" s="268"/>
      <c r="AF161" s="268"/>
      <c r="AG161" s="268"/>
      <c r="AH161" s="269"/>
      <c r="AI161" s="7"/>
      <c r="AJ161" s="102"/>
      <c r="AK161" s="102"/>
      <c r="AL161" s="102"/>
      <c r="AM161" s="102"/>
      <c r="AN161" s="102"/>
      <c r="AO161" s="102"/>
      <c r="AP161" s="102"/>
      <c r="AQ161" s="102"/>
      <c r="AS161" s="102"/>
    </row>
    <row r="162" spans="1:45" ht="36.75" customHeight="1" thickTop="1" thickBot="1" x14ac:dyDescent="0.3">
      <c r="A162" s="7"/>
      <c r="B162" s="7"/>
      <c r="C162" s="7"/>
      <c r="D162" s="7"/>
      <c r="E162" s="7"/>
      <c r="F162" s="7"/>
      <c r="G162" s="7"/>
      <c r="H162" s="7"/>
      <c r="I162" s="7"/>
      <c r="J162" s="7"/>
      <c r="L162" s="79"/>
      <c r="M162" s="74"/>
      <c r="N162" s="90"/>
      <c r="O162" s="249" t="s">
        <v>109</v>
      </c>
      <c r="P162" s="249"/>
      <c r="Q162" s="249"/>
      <c r="R162" s="249"/>
      <c r="S162" s="249"/>
      <c r="T162" s="249"/>
      <c r="U162" s="249"/>
      <c r="V162" s="249"/>
      <c r="W162" s="250"/>
      <c r="X162" s="251" t="s">
        <v>82</v>
      </c>
      <c r="Y162" s="252"/>
      <c r="Z162" s="253"/>
      <c r="AA162" s="91">
        <v>4</v>
      </c>
      <c r="AB162" s="91" t="s">
        <v>5</v>
      </c>
      <c r="AC162" s="91">
        <v>28</v>
      </c>
      <c r="AD162" s="91">
        <v>28</v>
      </c>
      <c r="AE162" s="91">
        <v>0</v>
      </c>
      <c r="AF162" s="91">
        <v>0</v>
      </c>
      <c r="AG162" s="164" t="s">
        <v>6</v>
      </c>
      <c r="AH162" s="92">
        <v>60</v>
      </c>
      <c r="AI162" s="7"/>
      <c r="AJ162" s="102"/>
      <c r="AK162" s="102"/>
      <c r="AL162" s="102"/>
      <c r="AM162" s="102"/>
      <c r="AN162" s="102"/>
      <c r="AO162" s="102"/>
      <c r="AP162" s="102"/>
      <c r="AQ162" s="102"/>
      <c r="AS162" s="102"/>
    </row>
    <row r="163" spans="1:45" ht="24" customHeight="1" thickTop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L163" s="79"/>
      <c r="M163" s="59" t="s">
        <v>110</v>
      </c>
      <c r="N163" s="59"/>
      <c r="O163" s="59"/>
      <c r="P163" s="59"/>
      <c r="Q163" s="59"/>
      <c r="R163" s="59"/>
      <c r="S163" s="59"/>
      <c r="T163" s="59"/>
      <c r="U163" s="59"/>
      <c r="V163" s="158"/>
      <c r="W163" s="59"/>
      <c r="X163" s="13"/>
      <c r="Y163" s="13"/>
      <c r="Z163" s="13"/>
      <c r="AA163" s="13"/>
      <c r="AB163" s="13"/>
      <c r="AC163" s="13"/>
      <c r="AD163" s="13"/>
      <c r="AE163" s="13"/>
      <c r="AF163" s="13"/>
      <c r="AG163" s="165"/>
      <c r="AH163" s="93"/>
      <c r="AI163" s="7"/>
      <c r="AJ163" s="102"/>
      <c r="AK163" s="102"/>
      <c r="AL163" s="102"/>
      <c r="AM163" s="102"/>
      <c r="AN163" s="102"/>
      <c r="AO163" s="102"/>
      <c r="AP163" s="102"/>
      <c r="AQ163" s="102"/>
      <c r="AS163" s="102"/>
    </row>
    <row r="164" spans="1:45" ht="18.75" thickBot="1" x14ac:dyDescent="0.3">
      <c r="A164" s="7"/>
      <c r="B164" s="7"/>
      <c r="C164" s="7"/>
      <c r="D164" s="7"/>
      <c r="E164" s="7"/>
      <c r="F164" s="7"/>
      <c r="G164" s="7"/>
      <c r="H164" s="7"/>
      <c r="I164" s="7"/>
      <c r="J164" s="7"/>
      <c r="L164" s="169" t="s">
        <v>185</v>
      </c>
      <c r="M164" s="170"/>
      <c r="N164" s="170"/>
      <c r="O164" s="170"/>
      <c r="P164" s="170"/>
      <c r="Q164" s="170"/>
      <c r="R164" s="170"/>
      <c r="S164" s="170"/>
      <c r="T164" s="170"/>
      <c r="U164" s="170"/>
      <c r="V164" s="159"/>
      <c r="W164" s="95"/>
      <c r="X164" s="95"/>
      <c r="Y164" s="95"/>
      <c r="Z164" s="95"/>
      <c r="AA164" s="95"/>
      <c r="AB164" s="94"/>
      <c r="AC164" s="94"/>
      <c r="AD164" s="94"/>
      <c r="AE164" s="94"/>
      <c r="AF164" s="94"/>
      <c r="AG164" s="166"/>
      <c r="AH164" s="96"/>
      <c r="AI164" s="7"/>
      <c r="AJ164" s="102"/>
      <c r="AK164" s="102"/>
      <c r="AL164" s="102"/>
      <c r="AM164" s="102"/>
      <c r="AN164" s="102"/>
      <c r="AO164" s="102"/>
      <c r="AP164" s="102"/>
      <c r="AQ164" s="102"/>
      <c r="AS164" s="102"/>
    </row>
    <row r="165" spans="1:45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</row>
    <row r="166" spans="1:45" x14ac:dyDescent="0.25">
      <c r="A166" s="12" t="s">
        <v>13</v>
      </c>
      <c r="B166" s="2"/>
      <c r="C166" s="2"/>
      <c r="D166" s="2"/>
      <c r="E166" s="2"/>
      <c r="F166" s="2"/>
      <c r="G166" s="2"/>
      <c r="H166" s="2"/>
      <c r="I166" s="2"/>
      <c r="J166" s="2"/>
      <c r="K166" s="19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19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19"/>
      <c r="AH166" s="2"/>
      <c r="AI166" s="2"/>
      <c r="AJ166" s="105"/>
      <c r="AK166" s="105"/>
      <c r="AL166" s="105"/>
      <c r="AM166" s="105"/>
      <c r="AN166" s="104" t="s">
        <v>19</v>
      </c>
      <c r="AO166" s="105"/>
      <c r="AP166" s="105"/>
      <c r="AQ166" s="105"/>
      <c r="AR166" s="106"/>
      <c r="AS166" s="105"/>
    </row>
    <row r="167" spans="1:45" x14ac:dyDescent="0.25">
      <c r="A167" s="12" t="s">
        <v>183</v>
      </c>
      <c r="B167" s="2"/>
      <c r="C167" s="2"/>
      <c r="D167" s="2"/>
      <c r="E167" s="2"/>
      <c r="F167" s="2"/>
      <c r="G167" s="2"/>
      <c r="H167" s="2"/>
      <c r="I167" s="2"/>
      <c r="J167" s="2"/>
      <c r="K167" s="19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19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19"/>
      <c r="AH167" s="2"/>
      <c r="AI167" s="2"/>
      <c r="AJ167" s="105"/>
      <c r="AK167" s="105"/>
      <c r="AL167" s="105"/>
      <c r="AM167" s="105" t="s">
        <v>184</v>
      </c>
      <c r="AN167" s="105"/>
      <c r="AO167" s="105"/>
      <c r="AP167" s="105"/>
      <c r="AQ167" s="105"/>
      <c r="AR167" s="106"/>
      <c r="AS167" s="105"/>
    </row>
  </sheetData>
  <mergeCells count="440">
    <mergeCell ref="O162:W162"/>
    <mergeCell ref="X162:Z162"/>
    <mergeCell ref="M149:W150"/>
    <mergeCell ref="Y150:AB150"/>
    <mergeCell ref="M151:O151"/>
    <mergeCell ref="Y152:AH152"/>
    <mergeCell ref="N156:V156"/>
    <mergeCell ref="O157:V157"/>
    <mergeCell ref="O160:W160"/>
    <mergeCell ref="X160:AH160"/>
    <mergeCell ref="O161:W161"/>
    <mergeCell ref="X161:AH161"/>
    <mergeCell ref="AN143:AQ143"/>
    <mergeCell ref="AR143:AS143"/>
    <mergeCell ref="A145:A146"/>
    <mergeCell ref="P143:Q143"/>
    <mergeCell ref="R143:U143"/>
    <mergeCell ref="V143:W143"/>
    <mergeCell ref="X143:Y143"/>
    <mergeCell ref="AL145:AM145"/>
    <mergeCell ref="X144:Y144"/>
    <mergeCell ref="A143:A144"/>
    <mergeCell ref="B143:C143"/>
    <mergeCell ref="B146:C146"/>
    <mergeCell ref="M146:N146"/>
    <mergeCell ref="X146:Y146"/>
    <mergeCell ref="AI146:AJ146"/>
    <mergeCell ref="AA143:AB143"/>
    <mergeCell ref="AC143:AF143"/>
    <mergeCell ref="M144:N144"/>
    <mergeCell ref="P144:Q144"/>
    <mergeCell ref="AI145:AJ145"/>
    <mergeCell ref="AI143:AJ143"/>
    <mergeCell ref="AI144:AJ144"/>
    <mergeCell ref="B145:C145"/>
    <mergeCell ref="E145:F145"/>
    <mergeCell ref="M145:N145"/>
    <mergeCell ref="P145:Q145"/>
    <mergeCell ref="X145:Y145"/>
    <mergeCell ref="AA145:AB145"/>
    <mergeCell ref="AL144:AM144"/>
    <mergeCell ref="AL143:AM143"/>
    <mergeCell ref="AI137:AS138"/>
    <mergeCell ref="M142:O142"/>
    <mergeCell ref="B142:D142"/>
    <mergeCell ref="M139:O139"/>
    <mergeCell ref="AI142:AK142"/>
    <mergeCell ref="V144:W144"/>
    <mergeCell ref="AA144:AB144"/>
    <mergeCell ref="AI140:AS141"/>
    <mergeCell ref="AN144:AQ144"/>
    <mergeCell ref="AR144:AS144"/>
    <mergeCell ref="X142:Z142"/>
    <mergeCell ref="AC144:AF144"/>
    <mergeCell ref="AG144:AH144"/>
    <mergeCell ref="K143:L143"/>
    <mergeCell ref="M143:N143"/>
    <mergeCell ref="B137:L138"/>
    <mergeCell ref="M137:W138"/>
    <mergeCell ref="X137:AH138"/>
    <mergeCell ref="A131:A133"/>
    <mergeCell ref="B131:L132"/>
    <mergeCell ref="M131:W132"/>
    <mergeCell ref="X131:AH132"/>
    <mergeCell ref="AI131:AS132"/>
    <mergeCell ref="B133:D133"/>
    <mergeCell ref="M133:O133"/>
    <mergeCell ref="X133:Z133"/>
    <mergeCell ref="AI133:AK133"/>
    <mergeCell ref="B84:L85"/>
    <mergeCell ref="A126:AS126"/>
    <mergeCell ref="A87:A89"/>
    <mergeCell ref="B87:L88"/>
    <mergeCell ref="M87:W88"/>
    <mergeCell ref="B89:D89"/>
    <mergeCell ref="M99:W100"/>
    <mergeCell ref="B101:D101"/>
    <mergeCell ref="M101:O101"/>
    <mergeCell ref="B96:L97"/>
    <mergeCell ref="M96:W97"/>
    <mergeCell ref="B98:D98"/>
    <mergeCell ref="M98:O98"/>
    <mergeCell ref="A84:A86"/>
    <mergeCell ref="M84:W85"/>
    <mergeCell ref="B86:D86"/>
    <mergeCell ref="M86:O86"/>
    <mergeCell ref="B90:L91"/>
    <mergeCell ref="A96:A98"/>
    <mergeCell ref="A90:A92"/>
    <mergeCell ref="B92:D92"/>
    <mergeCell ref="M92:O92"/>
    <mergeCell ref="A93:A95"/>
    <mergeCell ref="B104:D104"/>
    <mergeCell ref="AI74:AK74"/>
    <mergeCell ref="X75:AH76"/>
    <mergeCell ref="B72:L73"/>
    <mergeCell ref="B74:D74"/>
    <mergeCell ref="X72:AH73"/>
    <mergeCell ref="AI72:AS73"/>
    <mergeCell ref="AI75:AS76"/>
    <mergeCell ref="X23:AH24"/>
    <mergeCell ref="A38:A40"/>
    <mergeCell ref="B38:L39"/>
    <mergeCell ref="A26:A28"/>
    <mergeCell ref="B26:L27"/>
    <mergeCell ref="A29:A31"/>
    <mergeCell ref="A32:A34"/>
    <mergeCell ref="A35:A37"/>
    <mergeCell ref="X29:AH30"/>
    <mergeCell ref="M32:W33"/>
    <mergeCell ref="A23:A25"/>
    <mergeCell ref="B23:L24"/>
    <mergeCell ref="M23:W24"/>
    <mergeCell ref="B29:L30"/>
    <mergeCell ref="M29:W30"/>
    <mergeCell ref="B40:D40"/>
    <mergeCell ref="M40:O40"/>
    <mergeCell ref="A20:A22"/>
    <mergeCell ref="B22:D22"/>
    <mergeCell ref="AI25:AK25"/>
    <mergeCell ref="AI26:AS27"/>
    <mergeCell ref="AI28:AK28"/>
    <mergeCell ref="B20:L21"/>
    <mergeCell ref="M20:W21"/>
    <mergeCell ref="AI20:AS21"/>
    <mergeCell ref="X20:AH21"/>
    <mergeCell ref="X26:AH27"/>
    <mergeCell ref="B28:D28"/>
    <mergeCell ref="M28:O28"/>
    <mergeCell ref="X28:Z28"/>
    <mergeCell ref="X22:Z22"/>
    <mergeCell ref="AI22:AK22"/>
    <mergeCell ref="AI23:AS24"/>
    <mergeCell ref="AI16:AS16"/>
    <mergeCell ref="M22:O22"/>
    <mergeCell ref="B25:D25"/>
    <mergeCell ref="M25:O25"/>
    <mergeCell ref="X25:Z25"/>
    <mergeCell ref="G10:H10"/>
    <mergeCell ref="I10:J10"/>
    <mergeCell ref="B15:W15"/>
    <mergeCell ref="B19:D19"/>
    <mergeCell ref="M19:O19"/>
    <mergeCell ref="A13:AS13"/>
    <mergeCell ref="K10:L10"/>
    <mergeCell ref="G11:H11"/>
    <mergeCell ref="I11:J11"/>
    <mergeCell ref="K11:L11"/>
    <mergeCell ref="A14:AS14"/>
    <mergeCell ref="B17:L18"/>
    <mergeCell ref="M17:W18"/>
    <mergeCell ref="X17:AH18"/>
    <mergeCell ref="AI17:AS18"/>
    <mergeCell ref="X15:AS15"/>
    <mergeCell ref="B16:L16"/>
    <mergeCell ref="AI19:AK19"/>
    <mergeCell ref="M16:W16"/>
    <mergeCell ref="X16:AH16"/>
    <mergeCell ref="X19:Z19"/>
    <mergeCell ref="A17:A19"/>
    <mergeCell ref="A78:A80"/>
    <mergeCell ref="A69:A71"/>
    <mergeCell ref="A81:A83"/>
    <mergeCell ref="B77:D77"/>
    <mergeCell ref="M77:O77"/>
    <mergeCell ref="B80:D80"/>
    <mergeCell ref="M78:W79"/>
    <mergeCell ref="M75:W76"/>
    <mergeCell ref="A72:A74"/>
    <mergeCell ref="A75:A77"/>
    <mergeCell ref="M83:O83"/>
    <mergeCell ref="B75:L76"/>
    <mergeCell ref="M74:O74"/>
    <mergeCell ref="M72:W73"/>
    <mergeCell ref="B81:L82"/>
    <mergeCell ref="M81:W82"/>
    <mergeCell ref="B83:D83"/>
    <mergeCell ref="M80:O80"/>
    <mergeCell ref="B78:L79"/>
    <mergeCell ref="X32:AH33"/>
    <mergeCell ref="M26:W27"/>
    <mergeCell ref="X40:Z40"/>
    <mergeCell ref="B34:D34"/>
    <mergeCell ref="AI32:AS33"/>
    <mergeCell ref="B35:L36"/>
    <mergeCell ref="M35:W36"/>
    <mergeCell ref="X35:AH36"/>
    <mergeCell ref="AI35:AS36"/>
    <mergeCell ref="M38:W39"/>
    <mergeCell ref="X38:AH39"/>
    <mergeCell ref="AI38:AS39"/>
    <mergeCell ref="M34:O34"/>
    <mergeCell ref="X34:Z34"/>
    <mergeCell ref="AI34:AK34"/>
    <mergeCell ref="AI40:AK40"/>
    <mergeCell ref="AI29:AS30"/>
    <mergeCell ref="B31:D31"/>
    <mergeCell ref="M31:O31"/>
    <mergeCell ref="X31:Z31"/>
    <mergeCell ref="AI31:AK31"/>
    <mergeCell ref="B37:D37"/>
    <mergeCell ref="M37:O37"/>
    <mergeCell ref="X37:Z37"/>
    <mergeCell ref="AI37:AK37"/>
    <mergeCell ref="B32:L33"/>
    <mergeCell ref="P44:Q44"/>
    <mergeCell ref="M44:N44"/>
    <mergeCell ref="AI41:AS42"/>
    <mergeCell ref="AI43:AK43"/>
    <mergeCell ref="AL44:AM44"/>
    <mergeCell ref="AN44:AQ44"/>
    <mergeCell ref="A41:A43"/>
    <mergeCell ref="B41:L42"/>
    <mergeCell ref="M41:W42"/>
    <mergeCell ref="X41:AH42"/>
    <mergeCell ref="X44:Y44"/>
    <mergeCell ref="AG44:AH44"/>
    <mergeCell ref="B43:D43"/>
    <mergeCell ref="M43:O43"/>
    <mergeCell ref="X43:Z43"/>
    <mergeCell ref="A44:A45"/>
    <mergeCell ref="AI44:AJ44"/>
    <mergeCell ref="V45:W45"/>
    <mergeCell ref="AA44:AB44"/>
    <mergeCell ref="AC44:AF44"/>
    <mergeCell ref="AR44:AS44"/>
    <mergeCell ref="B44:C44"/>
    <mergeCell ref="E44:F44"/>
    <mergeCell ref="R44:U44"/>
    <mergeCell ref="V44:W44"/>
    <mergeCell ref="AN45:AQ45"/>
    <mergeCell ref="AR45:AS45"/>
    <mergeCell ref="AL45:AM45"/>
    <mergeCell ref="AC45:AF45"/>
    <mergeCell ref="AI45:AJ45"/>
    <mergeCell ref="AI68:AS68"/>
    <mergeCell ref="M68:W68"/>
    <mergeCell ref="AL46:AM46"/>
    <mergeCell ref="A66:AS66"/>
    <mergeCell ref="AI47:AJ47"/>
    <mergeCell ref="B67:W67"/>
    <mergeCell ref="AI46:AJ46"/>
    <mergeCell ref="A65:AS65"/>
    <mergeCell ref="X67:AS67"/>
    <mergeCell ref="A46:A47"/>
    <mergeCell ref="B68:L68"/>
    <mergeCell ref="G44:J44"/>
    <mergeCell ref="K44:L44"/>
    <mergeCell ref="AG45:AH45"/>
    <mergeCell ref="B47:C47"/>
    <mergeCell ref="M47:N47"/>
    <mergeCell ref="X45:Y45"/>
    <mergeCell ref="AA45:AB45"/>
    <mergeCell ref="P45:Q45"/>
    <mergeCell ref="B45:C45"/>
    <mergeCell ref="E45:F45"/>
    <mergeCell ref="G45:J45"/>
    <mergeCell ref="K45:L45"/>
    <mergeCell ref="R45:U45"/>
    <mergeCell ref="M45:N45"/>
    <mergeCell ref="B46:C46"/>
    <mergeCell ref="E46:F46"/>
    <mergeCell ref="M46:N46"/>
    <mergeCell ref="P46:Q46"/>
    <mergeCell ref="X47:Y47"/>
    <mergeCell ref="X46:Y46"/>
    <mergeCell ref="AA46:AB46"/>
    <mergeCell ref="X69:AH70"/>
    <mergeCell ref="AI69:AS70"/>
    <mergeCell ref="X71:Z71"/>
    <mergeCell ref="AI71:AK71"/>
    <mergeCell ref="B69:L70"/>
    <mergeCell ref="M69:W70"/>
    <mergeCell ref="X68:AH68"/>
    <mergeCell ref="B71:D71"/>
    <mergeCell ref="M71:O71"/>
    <mergeCell ref="X84:AH85"/>
    <mergeCell ref="AI84:AS85"/>
    <mergeCell ref="X86:Z86"/>
    <mergeCell ref="AI86:AK86"/>
    <mergeCell ref="X87:AH88"/>
    <mergeCell ref="AI87:AS88"/>
    <mergeCell ref="AI81:AS82"/>
    <mergeCell ref="X83:Z83"/>
    <mergeCell ref="X77:Z77"/>
    <mergeCell ref="AI77:AK77"/>
    <mergeCell ref="X78:AH79"/>
    <mergeCell ref="AI78:AS79"/>
    <mergeCell ref="X80:Z80"/>
    <mergeCell ref="AI80:AK80"/>
    <mergeCell ref="AI83:AK83"/>
    <mergeCell ref="X81:AH82"/>
    <mergeCell ref="B93:L94"/>
    <mergeCell ref="M93:W94"/>
    <mergeCell ref="B95:D95"/>
    <mergeCell ref="X90:AH91"/>
    <mergeCell ref="AI90:AS91"/>
    <mergeCell ref="X92:Z92"/>
    <mergeCell ref="AI92:AK92"/>
    <mergeCell ref="AI95:AK95"/>
    <mergeCell ref="M90:W91"/>
    <mergeCell ref="X89:Z89"/>
    <mergeCell ref="AI89:AK89"/>
    <mergeCell ref="M95:O95"/>
    <mergeCell ref="X93:AH94"/>
    <mergeCell ref="AI93:AS94"/>
    <mergeCell ref="X95:Z95"/>
    <mergeCell ref="M89:O89"/>
    <mergeCell ref="AI98:AK98"/>
    <mergeCell ref="X99:AH100"/>
    <mergeCell ref="AI99:AS100"/>
    <mergeCell ref="X98:Z98"/>
    <mergeCell ref="X96:AH97"/>
    <mergeCell ref="AI96:AS97"/>
    <mergeCell ref="A102:A104"/>
    <mergeCell ref="B102:L103"/>
    <mergeCell ref="M104:O104"/>
    <mergeCell ref="B111:W111"/>
    <mergeCell ref="X111:AS111"/>
    <mergeCell ref="X101:Z101"/>
    <mergeCell ref="X102:AH103"/>
    <mergeCell ref="M102:W103"/>
    <mergeCell ref="A99:A101"/>
    <mergeCell ref="B99:L100"/>
    <mergeCell ref="AI102:AS103"/>
    <mergeCell ref="X104:Z104"/>
    <mergeCell ref="AI104:AK104"/>
    <mergeCell ref="AI101:AK101"/>
    <mergeCell ref="M121:O121"/>
    <mergeCell ref="X121:Z121"/>
    <mergeCell ref="AI118:AK118"/>
    <mergeCell ref="B112:L112"/>
    <mergeCell ref="M112:W112"/>
    <mergeCell ref="X112:AH112"/>
    <mergeCell ref="M116:W117"/>
    <mergeCell ref="X116:AH117"/>
    <mergeCell ref="B118:D118"/>
    <mergeCell ref="M118:O118"/>
    <mergeCell ref="X118:Z118"/>
    <mergeCell ref="X115:Z115"/>
    <mergeCell ref="AI119:AS120"/>
    <mergeCell ref="AI121:AK121"/>
    <mergeCell ref="A116:A118"/>
    <mergeCell ref="B116:L117"/>
    <mergeCell ref="AI112:AS112"/>
    <mergeCell ref="A113:A115"/>
    <mergeCell ref="B113:L114"/>
    <mergeCell ref="M113:W114"/>
    <mergeCell ref="X113:AH114"/>
    <mergeCell ref="B115:D115"/>
    <mergeCell ref="M115:O115"/>
    <mergeCell ref="AI116:AS117"/>
    <mergeCell ref="M136:O136"/>
    <mergeCell ref="X136:Z136"/>
    <mergeCell ref="B136:D136"/>
    <mergeCell ref="AI136:AK136"/>
    <mergeCell ref="A134:A136"/>
    <mergeCell ref="A137:A139"/>
    <mergeCell ref="M140:W141"/>
    <mergeCell ref="B144:C144"/>
    <mergeCell ref="E144:F144"/>
    <mergeCell ref="G144:J144"/>
    <mergeCell ref="K144:L144"/>
    <mergeCell ref="R144:U144"/>
    <mergeCell ref="E143:F143"/>
    <mergeCell ref="G143:J143"/>
    <mergeCell ref="A140:A142"/>
    <mergeCell ref="B140:L141"/>
    <mergeCell ref="X140:AH141"/>
    <mergeCell ref="AG143:AH143"/>
    <mergeCell ref="X139:Z139"/>
    <mergeCell ref="A124:A125"/>
    <mergeCell ref="B124:C124"/>
    <mergeCell ref="E124:F124"/>
    <mergeCell ref="M124:N124"/>
    <mergeCell ref="G122:J122"/>
    <mergeCell ref="P124:Q124"/>
    <mergeCell ref="X124:Y124"/>
    <mergeCell ref="A119:A121"/>
    <mergeCell ref="B119:L120"/>
    <mergeCell ref="K122:L122"/>
    <mergeCell ref="A122:A123"/>
    <mergeCell ref="B122:C122"/>
    <mergeCell ref="E122:F122"/>
    <mergeCell ref="B123:C123"/>
    <mergeCell ref="X123:Y123"/>
    <mergeCell ref="E123:F123"/>
    <mergeCell ref="K123:L123"/>
    <mergeCell ref="G123:J123"/>
    <mergeCell ref="B125:C125"/>
    <mergeCell ref="M125:N125"/>
    <mergeCell ref="X125:Y125"/>
    <mergeCell ref="M119:W120"/>
    <mergeCell ref="X119:AH120"/>
    <mergeCell ref="B121:D121"/>
    <mergeCell ref="AA122:AB122"/>
    <mergeCell ref="AC122:AF122"/>
    <mergeCell ref="AG122:AH122"/>
    <mergeCell ref="AI122:AJ122"/>
    <mergeCell ref="AA124:AB124"/>
    <mergeCell ref="AI124:AJ124"/>
    <mergeCell ref="AI113:AS114"/>
    <mergeCell ref="AI115:AK115"/>
    <mergeCell ref="Q107:AJ107"/>
    <mergeCell ref="AA123:AB123"/>
    <mergeCell ref="AC123:AF123"/>
    <mergeCell ref="AG123:AH123"/>
    <mergeCell ref="X122:Y122"/>
    <mergeCell ref="AL124:AM124"/>
    <mergeCell ref="AR123:AS123"/>
    <mergeCell ref="AR122:AS122"/>
    <mergeCell ref="AL123:AM123"/>
    <mergeCell ref="AN123:AQ123"/>
    <mergeCell ref="AL122:AM122"/>
    <mergeCell ref="AN122:AQ122"/>
    <mergeCell ref="AI123:AJ123"/>
    <mergeCell ref="L164:U164"/>
    <mergeCell ref="X74:Z74"/>
    <mergeCell ref="M122:N122"/>
    <mergeCell ref="P122:Q122"/>
    <mergeCell ref="R122:U122"/>
    <mergeCell ref="V122:W122"/>
    <mergeCell ref="M123:N123"/>
    <mergeCell ref="P123:Q123"/>
    <mergeCell ref="R123:U123"/>
    <mergeCell ref="V123:W123"/>
    <mergeCell ref="A127:AS127"/>
    <mergeCell ref="X129:AS129"/>
    <mergeCell ref="B130:L130"/>
    <mergeCell ref="M130:W130"/>
    <mergeCell ref="X130:AH130"/>
    <mergeCell ref="AI130:AS130"/>
    <mergeCell ref="AI125:AJ125"/>
    <mergeCell ref="B134:L135"/>
    <mergeCell ref="M134:W135"/>
    <mergeCell ref="X134:AH135"/>
    <mergeCell ref="AI134:AS135"/>
    <mergeCell ref="B129:W129"/>
    <mergeCell ref="AI139:AK139"/>
    <mergeCell ref="B139:D139"/>
  </mergeCells>
  <phoneticPr fontId="0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50" orientation="landscape" r:id="rId1"/>
  <headerFooter alignWithMargins="0">
    <oddHeader xml:space="preserve">&amp;R
</oddHeader>
  </headerFooter>
  <rowBreaks count="2" manualBreakCount="2">
    <brk id="63" max="44" man="1"/>
    <brk id="110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Anii_I-IV</vt:lpstr>
      <vt:lpstr>'Anii_I-IV'!Print_Area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n.robu</dc:creator>
  <cp:lastModifiedBy>Nicoleta Dronca</cp:lastModifiedBy>
  <cp:lastPrinted>2020-09-14T09:12:03Z</cp:lastPrinted>
  <dcterms:created xsi:type="dcterms:W3CDTF">2005-09-25T13:40:53Z</dcterms:created>
  <dcterms:modified xsi:type="dcterms:W3CDTF">2020-09-14T09:12:07Z</dcterms:modified>
</cp:coreProperties>
</file>