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coletaDronca\Desktop\INCEPUT AN 2020 - 2021\PLANURI INVATAMANT MASTER\"/>
    </mc:Choice>
  </mc:AlternateContent>
  <bookViews>
    <workbookView xWindow="0" yWindow="0" windowWidth="19200" windowHeight="10995"/>
  </bookViews>
  <sheets>
    <sheet name="MASTER" sheetId="14" r:id="rId1"/>
  </sheets>
  <definedNames>
    <definedName name="_xlnm.Print_Area" localSheetId="0">MASTER!$A$1:$Y$167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14" l="1"/>
  <c r="B69" i="14" l="1"/>
  <c r="N106" i="14" l="1"/>
  <c r="N103" i="14"/>
  <c r="B106" i="14"/>
  <c r="B103" i="14"/>
  <c r="N31" i="14"/>
  <c r="B34" i="14"/>
  <c r="B28" i="14"/>
  <c r="R77" i="14"/>
  <c r="Y77" i="14" s="1"/>
  <c r="Y80" i="14" s="1"/>
  <c r="T81" i="14"/>
  <c r="U81" i="14"/>
  <c r="V81" i="14"/>
  <c r="W81" i="14"/>
  <c r="S81" i="14"/>
  <c r="T49" i="14"/>
  <c r="U49" i="14"/>
  <c r="R47" i="14" s="1"/>
  <c r="V49" i="14"/>
  <c r="W49" i="14"/>
  <c r="S49" i="14"/>
  <c r="R45" i="14"/>
  <c r="Y45" i="14" s="1"/>
  <c r="Y48" i="14" s="1"/>
  <c r="N57" i="14"/>
  <c r="N60" i="14"/>
  <c r="N63" i="14"/>
  <c r="N69" i="14"/>
  <c r="N72" i="14"/>
  <c r="B57" i="14"/>
  <c r="B60" i="14"/>
  <c r="B63" i="14"/>
  <c r="B66" i="14"/>
  <c r="B72" i="14"/>
  <c r="N25" i="14"/>
  <c r="N28" i="14"/>
  <c r="N34" i="14"/>
  <c r="N37" i="14"/>
  <c r="B37" i="14"/>
  <c r="B31" i="14"/>
  <c r="N75" i="14"/>
  <c r="B75" i="14"/>
  <c r="K81" i="14"/>
  <c r="J81" i="14"/>
  <c r="I81" i="14"/>
  <c r="H81" i="14"/>
  <c r="G81" i="14"/>
  <c r="R78" i="14"/>
  <c r="F78" i="14"/>
  <c r="F77" i="14"/>
  <c r="Y76" i="14"/>
  <c r="Y79" i="14"/>
  <c r="R76" i="14"/>
  <c r="M76" i="14"/>
  <c r="M79" i="14" s="1"/>
  <c r="F76" i="14"/>
  <c r="N43" i="14"/>
  <c r="N40" i="14"/>
  <c r="B43" i="14"/>
  <c r="B40" i="14"/>
  <c r="Y44" i="14"/>
  <c r="Y47" i="14" s="1"/>
  <c r="R46" i="14"/>
  <c r="H49" i="14"/>
  <c r="F48" i="14" s="1"/>
  <c r="I49" i="14"/>
  <c r="J49" i="14"/>
  <c r="G49" i="14"/>
  <c r="K49" i="14"/>
  <c r="R44" i="14"/>
  <c r="M44" i="14"/>
  <c r="M47" i="14" s="1"/>
  <c r="F46" i="14"/>
  <c r="F45" i="14"/>
  <c r="F44" i="14"/>
  <c r="M45" i="14"/>
  <c r="R80" i="14" l="1"/>
  <c r="M77" i="14"/>
  <c r="F79" i="14"/>
  <c r="M48" i="14"/>
  <c r="F47" i="14"/>
  <c r="F80" i="14"/>
  <c r="M80" i="14" s="1"/>
  <c r="R48" i="14"/>
  <c r="R79" i="14"/>
</calcChain>
</file>

<file path=xl/comments1.xml><?xml version="1.0" encoding="utf-8"?>
<comments xmlns="http://schemas.openxmlformats.org/spreadsheetml/2006/main">
  <authors>
    <author>Carmen Ardelean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Carmen Ardelean:</t>
        </r>
        <r>
          <rPr>
            <sz val="9"/>
            <color indexed="81"/>
            <rFont val="Tahoma"/>
            <family val="2"/>
          </rPr>
          <t xml:space="preserve">
Completati codurile din nomenclator:
http://www.upt.ro/img/files/legislatie/2018/HG_692_2018_modif_complet_HG_158_2018.pdf
Nomenclatorul se actualizeaza anual.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Carmen Ardelean:</t>
        </r>
        <r>
          <rPr>
            <sz val="9"/>
            <color indexed="81"/>
            <rFont val="Tahoma"/>
            <family val="2"/>
          </rPr>
          <t xml:space="preserve">
Completati consultand documentele: Reguli de codare si Coduri care se gasesc la adresa:
http://www.upt.ro/Informatii_upt-intern---dgac_647_ro.html . 
Codul disciplinei va fi generat automat dupa completarea celulelor E17, F17, G17 precum si a celulei care contine categoria formativa din care face parte disciplina.</t>
        </r>
      </text>
    </comment>
  </commentList>
</comments>
</file>

<file path=xl/sharedStrings.xml><?xml version="1.0" encoding="utf-8"?>
<sst xmlns="http://schemas.openxmlformats.org/spreadsheetml/2006/main" count="251" uniqueCount="140">
  <si>
    <t>ANUL I</t>
  </si>
  <si>
    <t>ANUL II</t>
  </si>
  <si>
    <t>SEMESTRUL 1</t>
  </si>
  <si>
    <t>SEMESTRUL 2</t>
  </si>
  <si>
    <t>SEMESTRUL 3</t>
  </si>
  <si>
    <t>SEMESTRUL 4</t>
  </si>
  <si>
    <t>E</t>
  </si>
  <si>
    <t>VPI:</t>
  </si>
  <si>
    <t xml:space="preserve">credite: </t>
  </si>
  <si>
    <t xml:space="preserve">evaluări: </t>
  </si>
  <si>
    <t>din care:</t>
  </si>
  <si>
    <t>Legenda</t>
  </si>
  <si>
    <t>Nume disciplina</t>
  </si>
  <si>
    <t>Cod</t>
  </si>
  <si>
    <t>nc</t>
  </si>
  <si>
    <t>FE</t>
  </si>
  <si>
    <t>c</t>
  </si>
  <si>
    <t>s</t>
  </si>
  <si>
    <t>l</t>
  </si>
  <si>
    <t>p</t>
  </si>
  <si>
    <t>CF</t>
  </si>
  <si>
    <t>VPI</t>
  </si>
  <si>
    <t>RECTOR,</t>
  </si>
  <si>
    <t>DECAN,</t>
  </si>
  <si>
    <t>Exemplu</t>
  </si>
  <si>
    <t>Universitatea Politehnica Timişoara</t>
  </si>
  <si>
    <t>ciclul</t>
  </si>
  <si>
    <t>c1c2c3</t>
  </si>
  <si>
    <t>a1a2</t>
  </si>
  <si>
    <t>PLAN DE ÎNVĂŢĂMÂNT</t>
  </si>
  <si>
    <t>1</t>
  </si>
  <si>
    <t>2</t>
  </si>
  <si>
    <t>3</t>
  </si>
  <si>
    <t>4</t>
  </si>
  <si>
    <t>5</t>
  </si>
  <si>
    <t>01</t>
  </si>
  <si>
    <t>02</t>
  </si>
  <si>
    <t>03</t>
  </si>
  <si>
    <t>04</t>
  </si>
  <si>
    <t>DISCIPLINE OPTIONALE</t>
  </si>
  <si>
    <t>05</t>
  </si>
  <si>
    <t>06</t>
  </si>
  <si>
    <t>Cod DFI</t>
  </si>
  <si>
    <t>Cod RSI</t>
  </si>
  <si>
    <t>Cod DSU_M</t>
  </si>
  <si>
    <t>Tehnologii avansate de măsurare</t>
  </si>
  <si>
    <t>Competenţe:</t>
  </si>
  <si>
    <t>DCAV</t>
  </si>
  <si>
    <t>Forma de invatamant:</t>
  </si>
  <si>
    <t xml:space="preserve">Durata studiilor: </t>
  </si>
  <si>
    <t>2 ani</t>
  </si>
  <si>
    <t>total / sem.</t>
  </si>
  <si>
    <t>total / săpt.</t>
  </si>
  <si>
    <t>6</t>
  </si>
  <si>
    <t>7</t>
  </si>
  <si>
    <t>VAi:</t>
  </si>
  <si>
    <t>VA (VAi+VAp):</t>
  </si>
  <si>
    <t>(c, s, l, p, VAp)</t>
  </si>
  <si>
    <t>VCA (VA+VPI):</t>
  </si>
  <si>
    <t>Facultatea:</t>
  </si>
  <si>
    <t>cu frecventa</t>
  </si>
  <si>
    <r>
      <rPr>
        <sz val="11"/>
        <color indexed="18"/>
        <rFont val="Arial"/>
        <family val="2"/>
      </rPr>
      <t>Domeniul de licenta</t>
    </r>
    <r>
      <rPr>
        <b/>
        <sz val="11"/>
        <color indexed="18"/>
        <rFont val="Arial"/>
        <family val="2"/>
      </rPr>
      <t>:</t>
    </r>
  </si>
  <si>
    <r>
      <rPr>
        <sz val="11"/>
        <color indexed="18"/>
        <rFont val="Arial"/>
        <family val="2"/>
      </rPr>
      <t>Programul de studii univ. de master</t>
    </r>
    <r>
      <rPr>
        <b/>
        <sz val="11"/>
        <color indexed="18"/>
        <rFont val="Arial"/>
        <family val="2"/>
      </rPr>
      <t xml:space="preserve">: </t>
    </r>
  </si>
  <si>
    <r>
      <t xml:space="preserve">Domeniul fundamental  </t>
    </r>
    <r>
      <rPr>
        <b/>
        <sz val="11"/>
        <color indexed="18"/>
        <rFont val="Arial"/>
        <family val="2"/>
      </rPr>
      <t>(DFI):</t>
    </r>
    <r>
      <rPr>
        <sz val="11"/>
        <color indexed="18"/>
        <rFont val="Arial"/>
        <family val="2"/>
      </rPr>
      <t xml:space="preserve"> </t>
    </r>
  </si>
  <si>
    <r>
      <t xml:space="preserve">Ramura de stiinta </t>
    </r>
    <r>
      <rPr>
        <b/>
        <sz val="11"/>
        <color indexed="18"/>
        <rFont val="Arial"/>
        <family val="2"/>
      </rPr>
      <t>(RSI):</t>
    </r>
    <r>
      <rPr>
        <sz val="11"/>
        <color indexed="18"/>
        <rFont val="Arial"/>
        <family val="2"/>
      </rPr>
      <t xml:space="preserve"> </t>
    </r>
  </si>
  <si>
    <r>
      <t xml:space="preserve">Domeniul de studii universitare de master </t>
    </r>
    <r>
      <rPr>
        <b/>
        <sz val="11"/>
        <color indexed="18"/>
        <rFont val="Arial"/>
        <family val="2"/>
      </rPr>
      <t>(DSU_M)</t>
    </r>
    <r>
      <rPr>
        <sz val="11"/>
        <color indexed="18"/>
        <rFont val="Arial"/>
        <family val="2"/>
      </rPr>
      <t xml:space="preserve">: </t>
    </r>
  </si>
  <si>
    <r>
      <rPr>
        <b/>
        <sz val="11"/>
        <color indexed="18"/>
        <rFont val="Arial"/>
        <family val="2"/>
      </rPr>
      <t>VAp</t>
    </r>
    <r>
      <rPr>
        <sz val="11"/>
        <color indexed="18"/>
        <rFont val="Arial"/>
        <family val="2"/>
      </rPr>
      <t>- volum de ore necesar activitatilor partial asistate</t>
    </r>
  </si>
  <si>
    <r>
      <rPr>
        <b/>
        <sz val="11"/>
        <color indexed="18"/>
        <rFont val="Arial"/>
        <family val="2"/>
      </rPr>
      <t>Cod</t>
    </r>
    <r>
      <rPr>
        <sz val="11"/>
        <color indexed="18"/>
        <rFont val="Arial"/>
        <family val="2"/>
      </rPr>
      <t xml:space="preserve"> = cod disciplina</t>
    </r>
  </si>
  <si>
    <r>
      <rPr>
        <b/>
        <sz val="11"/>
        <color indexed="18"/>
        <rFont val="Arial"/>
        <family val="2"/>
      </rPr>
      <t xml:space="preserve">nc </t>
    </r>
    <r>
      <rPr>
        <sz val="11"/>
        <color indexed="18"/>
        <rFont val="Arial"/>
        <family val="2"/>
      </rPr>
      <t>= nr.credite transferabile</t>
    </r>
  </si>
  <si>
    <r>
      <rPr>
        <b/>
        <sz val="11"/>
        <color indexed="18"/>
        <rFont val="Arial"/>
        <family val="2"/>
      </rPr>
      <t>FE</t>
    </r>
    <r>
      <rPr>
        <sz val="11"/>
        <color indexed="18"/>
        <rFont val="Arial"/>
        <family val="2"/>
      </rPr>
      <t xml:space="preserve"> = forma de evaluare</t>
    </r>
  </si>
  <si>
    <r>
      <rPr>
        <b/>
        <sz val="11"/>
        <color indexed="18"/>
        <rFont val="Arial"/>
        <family val="2"/>
      </rPr>
      <t>E</t>
    </r>
    <r>
      <rPr>
        <sz val="11"/>
        <color indexed="18"/>
        <rFont val="Arial"/>
        <family val="2"/>
      </rPr>
      <t>=examen</t>
    </r>
  </si>
  <si>
    <r>
      <rPr>
        <b/>
        <sz val="11"/>
        <color indexed="18"/>
        <rFont val="Arial"/>
        <family val="2"/>
      </rPr>
      <t>DA</t>
    </r>
    <r>
      <rPr>
        <sz val="11"/>
        <color indexed="18"/>
        <rFont val="Arial"/>
        <family val="2"/>
      </rPr>
      <t xml:space="preserve"> - disciplina de aprofundare</t>
    </r>
  </si>
  <si>
    <r>
      <rPr>
        <b/>
        <sz val="11"/>
        <color indexed="18"/>
        <rFont val="Arial"/>
        <family val="2"/>
      </rPr>
      <t>D</t>
    </r>
    <r>
      <rPr>
        <sz val="11"/>
        <color indexed="18"/>
        <rFont val="Arial"/>
        <family val="2"/>
      </rPr>
      <t>=evaluare distribuita</t>
    </r>
  </si>
  <si>
    <r>
      <t xml:space="preserve">DCAV - </t>
    </r>
    <r>
      <rPr>
        <sz val="11"/>
        <color indexed="18"/>
        <rFont val="Arial"/>
        <family val="2"/>
      </rPr>
      <t>disciplina de cunoastere avansata</t>
    </r>
  </si>
  <si>
    <r>
      <rPr>
        <b/>
        <sz val="11"/>
        <color indexed="18"/>
        <rFont val="Arial"/>
        <family val="2"/>
      </rPr>
      <t>c</t>
    </r>
    <r>
      <rPr>
        <sz val="11"/>
        <color indexed="18"/>
        <rFont val="Arial"/>
        <family val="2"/>
      </rPr>
      <t>=nr.ore curs/semestru</t>
    </r>
  </si>
  <si>
    <r>
      <rPr>
        <b/>
        <sz val="11"/>
        <color indexed="18"/>
        <rFont val="Arial"/>
        <family val="2"/>
      </rPr>
      <t>DS</t>
    </r>
    <r>
      <rPr>
        <sz val="11"/>
        <color indexed="18"/>
        <rFont val="Arial"/>
        <family val="2"/>
      </rPr>
      <t>- disciplina de sinteza</t>
    </r>
  </si>
  <si>
    <r>
      <rPr>
        <b/>
        <sz val="11"/>
        <color indexed="18"/>
        <rFont val="Arial"/>
        <family val="2"/>
      </rPr>
      <t>s</t>
    </r>
    <r>
      <rPr>
        <sz val="11"/>
        <color indexed="18"/>
        <rFont val="Arial"/>
        <family val="2"/>
      </rPr>
      <t>=nr.ore seminar</t>
    </r>
  </si>
  <si>
    <r>
      <rPr>
        <b/>
        <sz val="11"/>
        <color indexed="18"/>
        <rFont val="Arial"/>
        <family val="2"/>
      </rPr>
      <t>l</t>
    </r>
    <r>
      <rPr>
        <sz val="11"/>
        <color indexed="18"/>
        <rFont val="Arial"/>
        <family val="2"/>
      </rPr>
      <t>=nr.ore laborator</t>
    </r>
  </si>
  <si>
    <r>
      <rPr>
        <b/>
        <sz val="11"/>
        <color indexed="18"/>
        <rFont val="Arial"/>
        <family val="2"/>
      </rPr>
      <t>p</t>
    </r>
    <r>
      <rPr>
        <sz val="11"/>
        <color indexed="18"/>
        <rFont val="Arial"/>
        <family val="2"/>
      </rPr>
      <t>=nr.ore proiect</t>
    </r>
  </si>
  <si>
    <r>
      <rPr>
        <b/>
        <sz val="11"/>
        <color indexed="18"/>
        <rFont val="Arial"/>
        <family val="2"/>
      </rPr>
      <t>VPI</t>
    </r>
    <r>
      <rPr>
        <sz val="11"/>
        <color indexed="18"/>
        <rFont val="Arial"/>
        <family val="2"/>
      </rPr>
      <t xml:space="preserve"> = volum de ore necesar pregatirii individuale pentru un semestru de 14 sapt. plus 4 sapt. de sesiune</t>
    </r>
  </si>
  <si>
    <t>VAp</t>
  </si>
  <si>
    <t>CF={DA, DCAV, DS, DC}</t>
  </si>
  <si>
    <r>
      <rPr>
        <b/>
        <sz val="11"/>
        <color indexed="18"/>
        <rFont val="Arial"/>
        <family val="2"/>
      </rPr>
      <t>DC</t>
    </r>
    <r>
      <rPr>
        <sz val="11"/>
        <color indexed="18"/>
        <rFont val="Arial"/>
        <family val="2"/>
      </rPr>
      <t xml:space="preserve"> - disciplina complementara</t>
    </r>
  </si>
  <si>
    <t>M170.17.01.V1</t>
  </si>
  <si>
    <r>
      <rPr>
        <b/>
        <sz val="11"/>
        <color indexed="18"/>
        <rFont val="Arial"/>
        <family val="2"/>
      </rPr>
      <t>VAi</t>
    </r>
    <r>
      <rPr>
        <sz val="11"/>
        <color indexed="18"/>
        <rFont val="Arial"/>
        <family val="2"/>
      </rPr>
      <t>- volum de ore necesar activitatilor integral asistate=c+s+l+p</t>
    </r>
  </si>
  <si>
    <r>
      <t xml:space="preserve">VA - </t>
    </r>
    <r>
      <rPr>
        <sz val="11"/>
        <color indexed="18"/>
        <rFont val="Arial"/>
        <family val="2"/>
      </rPr>
      <t>volum de ore necesar activitatilor integral asistate si al celor asistate partial=VAi+Vap</t>
    </r>
  </si>
  <si>
    <r>
      <rPr>
        <b/>
        <sz val="11"/>
        <color indexed="18"/>
        <rFont val="Arial"/>
        <family val="2"/>
      </rPr>
      <t xml:space="preserve">VCA </t>
    </r>
    <r>
      <rPr>
        <sz val="11"/>
        <color indexed="18"/>
        <rFont val="Arial"/>
        <family val="2"/>
      </rPr>
      <t>- volum de ore cumulat al tuturor activitatilor = VA+VPI</t>
    </r>
  </si>
  <si>
    <r>
      <t xml:space="preserve"> </t>
    </r>
    <r>
      <rPr>
        <b/>
        <sz val="11"/>
        <color indexed="18"/>
        <rFont val="Arial"/>
        <family val="2"/>
      </rPr>
      <t>FE</t>
    </r>
    <r>
      <rPr>
        <sz val="11"/>
        <color indexed="18"/>
        <rFont val="Arial"/>
        <family val="2"/>
      </rPr>
      <t xml:space="preserve"> </t>
    </r>
    <r>
      <rPr>
        <sz val="11"/>
        <color indexed="18"/>
        <rFont val="Symbol"/>
        <family val="1"/>
        <charset val="2"/>
      </rPr>
      <t>Î</t>
    </r>
    <r>
      <rPr>
        <sz val="11"/>
        <color indexed="18"/>
        <rFont val="Arial"/>
        <family val="2"/>
      </rPr>
      <t xml:space="preserve"> {E, D, C}</t>
    </r>
  </si>
  <si>
    <r>
      <rPr>
        <b/>
        <sz val="11"/>
        <color indexed="18"/>
        <rFont val="Arial"/>
        <family val="2"/>
      </rPr>
      <t>C</t>
    </r>
    <r>
      <rPr>
        <sz val="11"/>
        <color indexed="18"/>
        <rFont val="Arial"/>
        <family val="2"/>
      </rPr>
      <t>=colocviu</t>
    </r>
  </si>
  <si>
    <r>
      <rPr>
        <b/>
        <sz val="11"/>
        <color indexed="18"/>
        <rFont val="Arial"/>
        <family val="2"/>
      </rPr>
      <t>CF=</t>
    </r>
    <r>
      <rPr>
        <sz val="11"/>
        <color indexed="18"/>
        <rFont val="Arial"/>
        <family val="2"/>
      </rPr>
      <t>categoria formativa careia ii apartine disciplina</t>
    </r>
  </si>
  <si>
    <t>de Mecanică</t>
  </si>
  <si>
    <t>Inginerie mecanică</t>
  </si>
  <si>
    <t>Hidrodinamica Mașinilor și Sistemelor Hidromecanice</t>
  </si>
  <si>
    <t>Științe inginerești</t>
  </si>
  <si>
    <t>Inginerie mecanică, mecatronică, inginerie industrială și management</t>
  </si>
  <si>
    <t>M</t>
  </si>
  <si>
    <t>431</t>
  </si>
  <si>
    <t>HIDRODINAMICĂ</t>
  </si>
  <si>
    <t>DA</t>
  </si>
  <si>
    <t>METODE NUMERICE ÎN ANALIZA CÂMPURILOR TERMICE ŞI A CURGERII FLUIDELOR</t>
  </si>
  <si>
    <t>Disciplina opţională 1</t>
  </si>
  <si>
    <t>CENTRALE HIDROELECTRICE ŞI STAŢII DE POMPARE</t>
  </si>
  <si>
    <t>Disciplina opțională 2</t>
  </si>
  <si>
    <t>DS</t>
  </si>
  <si>
    <t>OPTIMIZAREA NUMERICĂ A PROIECTĂRII TURBOMAŞINILOR</t>
  </si>
  <si>
    <t>ETICĂ ȘI INTEGRITATE ACADEMICĂ</t>
  </si>
  <si>
    <t>D</t>
  </si>
  <si>
    <t>REŢELE HIDRAULICE</t>
  </si>
  <si>
    <t>MICROAMENAJĂRI HIDRO ŞI AEROENERGETICE</t>
  </si>
  <si>
    <t>TEHNICI DE MĂSURĂ ŞI PRELUCRARE A DATELOR</t>
  </si>
  <si>
    <t>EXPLOATAREA ŞI MENTENANŢA ECHIPAMENTELOR AERODINAMICE</t>
  </si>
  <si>
    <t>C</t>
  </si>
  <si>
    <t>Examen de disertație</t>
  </si>
  <si>
    <t>MĂSURAREA ŞI MONITORIZAREA ÎN TIMP REAL A MĂRIMILOR HIDRODINAMICE (*)</t>
  </si>
  <si>
    <t>ÎNCERCAREA MAŞINILOR ŞI SISTEMELOR HIDROPNEUMATICE</t>
  </si>
  <si>
    <t>SISTEME DE ACŢIONARE ŞI AUTOMATIZARE HIDROPNEUMATICĂ (*)</t>
  </si>
  <si>
    <t>SERVOMECANISME HIDROPNEUMATICE</t>
  </si>
  <si>
    <t>DC</t>
  </si>
  <si>
    <t>4 E</t>
  </si>
  <si>
    <t>4 E+1 D</t>
  </si>
  <si>
    <t>1 D+1 C+1 E</t>
  </si>
  <si>
    <t>Procesarea materialelor utilizate la fabricarea mașinilor și sistemelor hidromecanice</t>
  </si>
  <si>
    <t>Bazele calculului mașinilor și sistemelor de acționare și transport a fluidelor</t>
  </si>
  <si>
    <t>Funcționarea, fabricarea și proiectarea turbomașinilor și echipamentelor hidromecanice</t>
  </si>
  <si>
    <t>Exploatarea optimizată a mașinilor și sistemelor hidraulice din punct de vedere energetic și cavitațional</t>
  </si>
  <si>
    <t>SISTEME FLEXIBILE DE COMBUSTIE</t>
  </si>
  <si>
    <t>MANAGEMENTUL TERMIC AL COMPONENTELOR ȘI ECHIPAMENTELOR ELECTRONICE</t>
  </si>
  <si>
    <t>(*) - discipline optionale activate in anul universitar 2019 / 2020</t>
  </si>
  <si>
    <t>Hidrodinamică și metode de simulare, măsurare, monitorizare și analiză a curgerii în sisteme hidromecanice</t>
  </si>
  <si>
    <t>PRACTICĂ PROFESIONALĂ 1</t>
  </si>
  <si>
    <t>PRACTICĂ PROFESIONALĂ 2</t>
  </si>
  <si>
    <t>Practică pentru elaborarea lucrării de disertaţie</t>
  </si>
  <si>
    <t>Elaborarea lucrării de disertaţie</t>
  </si>
  <si>
    <t>Cunoașterea și utilizarea componentelor și tehnologiilor specifice/Dezvoltarea capacității de cercetarea științifică/Dezvoltarea capacității de lucru în echipă</t>
  </si>
  <si>
    <t>Îndeplinirea sarcinilor profesionale și a obligațiilor academice, cu respectarea principiilor etice, a conduitei academice și a deontologiei</t>
  </si>
  <si>
    <t>An universitar 2020 - 2021</t>
  </si>
  <si>
    <t>PRACTICĂ PROFESIONALĂ 3</t>
  </si>
  <si>
    <t>Conf.univ.dr.ing. Florin DRĂGAN</t>
  </si>
  <si>
    <t>Conf.dr.ing.Eugen GHITA</t>
  </si>
  <si>
    <t>Conf.dr.ing. Eugen GHITA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</si>
</sst>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charset val="238"/>
    </font>
    <font>
      <sz val="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sz val="11"/>
      <color indexed="18"/>
      <name val="Symbol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8"/>
      <name val="Arial"/>
      <family val="2"/>
      <charset val="238"/>
    </font>
    <font>
      <i/>
      <sz val="11"/>
      <color indexed="18"/>
      <name val="Arial"/>
      <family val="2"/>
    </font>
    <font>
      <u/>
      <sz val="10"/>
      <color theme="1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u/>
      <sz val="11"/>
      <color rgb="FF000080"/>
      <name val="Arial"/>
      <family val="2"/>
    </font>
    <font>
      <b/>
      <sz val="11"/>
      <color rgb="FF000080"/>
      <name val="Arial"/>
      <family val="2"/>
      <charset val="238"/>
    </font>
    <font>
      <sz val="11"/>
      <color rgb="FF000080"/>
      <name val="Arial"/>
      <family val="2"/>
      <charset val="238"/>
    </font>
    <font>
      <sz val="11"/>
      <color rgb="FF000080"/>
      <name val="Microsoft Sans Serif"/>
      <family val="2"/>
    </font>
    <font>
      <sz val="11"/>
      <color rgb="FF000080"/>
      <name val="Franklin Gothic Medium"/>
      <family val="2"/>
    </font>
    <font>
      <b/>
      <sz val="11"/>
      <color rgb="FF000080"/>
      <name val="Franklin Gothic Medium"/>
      <family val="2"/>
    </font>
    <font>
      <sz val="11"/>
      <color theme="0"/>
      <name val="Microsoft Sans Serif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 style="medium">
        <color indexed="62"/>
      </top>
      <bottom/>
      <diagonal/>
    </border>
    <border>
      <left/>
      <right style="medium">
        <color indexed="62"/>
      </right>
      <top/>
      <bottom/>
      <diagonal/>
    </border>
    <border>
      <left style="thin">
        <color indexed="64"/>
      </left>
      <right style="medium">
        <color indexed="6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medium">
        <color indexed="62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2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62">
    <xf numFmtId="0" fontId="0" fillId="0" borderId="0" xfId="0"/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Fill="1" applyAlignme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2" fillId="0" borderId="0" xfId="1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1" applyFont="1" applyFill="1" applyAlignment="1">
      <alignment wrapText="1"/>
    </xf>
    <xf numFmtId="0" fontId="11" fillId="0" borderId="0" xfId="0" applyFont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/>
    <xf numFmtId="0" fontId="10" fillId="0" borderId="1" xfId="0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0" fillId="0" borderId="2" xfId="0" applyFont="1" applyFill="1" applyBorder="1" applyAlignment="1"/>
    <xf numFmtId="0" fontId="14" fillId="0" borderId="0" xfId="0" applyFont="1" applyFill="1"/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/>
    </xf>
    <xf numFmtId="0" fontId="10" fillId="0" borderId="5" xfId="0" applyFont="1" applyFill="1" applyBorder="1"/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/>
    <xf numFmtId="0" fontId="10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5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7" fillId="0" borderId="0" xfId="0" applyFont="1" applyFill="1" applyAlignment="1"/>
    <xf numFmtId="0" fontId="10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Border="1"/>
    <xf numFmtId="0" fontId="8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3" fillId="0" borderId="0" xfId="0" quotePrefix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7" xfId="0" quotePrefix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/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vertical="center"/>
    </xf>
    <xf numFmtId="1" fontId="11" fillId="0" borderId="5" xfId="0" applyNumberFormat="1" applyFont="1" applyFill="1" applyBorder="1" applyAlignment="1">
      <alignment vertical="center"/>
    </xf>
    <xf numFmtId="1" fontId="11" fillId="0" borderId="22" xfId="0" applyNumberFormat="1" applyFont="1" applyFill="1" applyBorder="1" applyAlignment="1">
      <alignment vertical="center"/>
    </xf>
    <xf numFmtId="1" fontId="11" fillId="0" borderId="21" xfId="0" applyNumberFormat="1" applyFont="1" applyFill="1" applyBorder="1" applyAlignment="1">
      <alignment vertical="center"/>
    </xf>
    <xf numFmtId="1" fontId="11" fillId="0" borderId="23" xfId="0" applyNumberFormat="1" applyFont="1" applyFill="1" applyBorder="1" applyAlignment="1">
      <alignment vertical="center"/>
    </xf>
    <xf numFmtId="1" fontId="11" fillId="0" borderId="24" xfId="0" applyNumberFormat="1" applyFont="1" applyFill="1" applyBorder="1" applyAlignment="1">
      <alignment vertical="center"/>
    </xf>
    <xf numFmtId="1" fontId="11" fillId="0" borderId="9" xfId="0" applyNumberFormat="1" applyFont="1" applyFill="1" applyBorder="1" applyAlignment="1">
      <alignment vertical="center"/>
    </xf>
    <xf numFmtId="1" fontId="11" fillId="0" borderId="6" xfId="0" applyNumberFormat="1" applyFont="1" applyFill="1" applyBorder="1" applyAlignment="1">
      <alignment horizontal="right" vertical="center"/>
    </xf>
    <xf numFmtId="0" fontId="3" fillId="0" borderId="25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3" borderId="0" xfId="0" applyFont="1" applyFill="1" applyAlignment="1" applyProtection="1">
      <protection locked="0"/>
    </xf>
    <xf numFmtId="0" fontId="13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27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protection locked="0"/>
    </xf>
    <xf numFmtId="0" fontId="14" fillId="0" borderId="0" xfId="0" applyFont="1" applyFill="1" applyProtection="1">
      <protection locked="0"/>
    </xf>
    <xf numFmtId="0" fontId="7" fillId="0" borderId="2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14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164" fontId="11" fillId="0" borderId="4" xfId="0" applyNumberFormat="1" applyFont="1" applyFill="1" applyBorder="1" applyAlignment="1">
      <alignment vertical="center"/>
    </xf>
    <xf numFmtId="164" fontId="11" fillId="0" borderId="6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horizontal="center" vertical="center"/>
    </xf>
    <xf numFmtId="164" fontId="11" fillId="0" borderId="21" xfId="0" applyNumberFormat="1" applyFont="1" applyFill="1" applyBorder="1" applyAlignment="1">
      <alignment horizontal="center" vertical="center"/>
    </xf>
    <xf numFmtId="164" fontId="11" fillId="0" borderId="22" xfId="0" applyNumberFormat="1" applyFont="1" applyFill="1" applyBorder="1" applyAlignment="1">
      <alignment vertical="center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37" xfId="0" applyFont="1" applyFill="1" applyBorder="1" applyAlignment="1" applyProtection="1">
      <alignment horizontal="center" vertical="center" wrapText="1"/>
      <protection locked="0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14" fillId="0" borderId="38" xfId="0" applyFont="1" applyFill="1" applyBorder="1" applyAlignment="1" applyProtection="1">
      <alignment horizontal="center" vertical="center" wrapText="1"/>
      <protection locked="0"/>
    </xf>
    <xf numFmtId="0" fontId="14" fillId="0" borderId="39" xfId="0" applyFont="1" applyFill="1" applyBorder="1" applyAlignment="1" applyProtection="1">
      <alignment horizontal="center" vertical="center" wrapText="1"/>
      <protection locked="0"/>
    </xf>
    <xf numFmtId="0" fontId="14" fillId="0" borderId="40" xfId="0" applyFont="1" applyFill="1" applyBorder="1" applyAlignment="1" applyProtection="1">
      <alignment horizontal="center" vertical="center" wrapText="1"/>
      <protection locked="0"/>
    </xf>
    <xf numFmtId="0" fontId="14" fillId="0" borderId="41" xfId="0" applyFont="1" applyFill="1" applyBorder="1" applyAlignment="1" applyProtection="1">
      <alignment horizontal="center" vertical="center" wrapText="1"/>
      <protection locked="0"/>
    </xf>
    <xf numFmtId="49" fontId="11" fillId="4" borderId="0" xfId="0" applyNumberFormat="1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49" fontId="11" fillId="0" borderId="34" xfId="0" applyNumberFormat="1" applyFont="1" applyFill="1" applyBorder="1" applyAlignment="1">
      <alignment horizontal="center" vertical="center" wrapText="1"/>
    </xf>
    <xf numFmtId="49" fontId="11" fillId="0" borderId="35" xfId="0" applyNumberFormat="1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4" fillId="0" borderId="30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4" fillId="0" borderId="38" xfId="0" applyFont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4" fillId="0" borderId="41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left" vertical="center" wrapText="1"/>
    </xf>
    <xf numFmtId="0" fontId="10" fillId="3" borderId="8" xfId="0" applyFont="1" applyFill="1" applyBorder="1" applyAlignment="1" applyProtection="1">
      <alignment horizontal="right" vertical="center"/>
      <protection locked="0"/>
    </xf>
    <xf numFmtId="0" fontId="10" fillId="3" borderId="33" xfId="0" applyFont="1" applyFill="1" applyBorder="1" applyAlignment="1" applyProtection="1">
      <alignment horizontal="right" vertical="center"/>
      <protection locked="0"/>
    </xf>
    <xf numFmtId="49" fontId="14" fillId="0" borderId="34" xfId="0" applyNumberFormat="1" applyFont="1" applyFill="1" applyBorder="1" applyAlignment="1">
      <alignment horizontal="center" vertical="center" wrapText="1"/>
    </xf>
    <xf numFmtId="49" fontId="14" fillId="0" borderId="35" xfId="0" applyNumberFormat="1" applyFont="1" applyFill="1" applyBorder="1" applyAlignment="1">
      <alignment horizontal="center" vertical="center" wrapText="1"/>
    </xf>
    <xf numFmtId="49" fontId="14" fillId="0" borderId="36" xfId="0" applyNumberFormat="1" applyFont="1" applyFill="1" applyBorder="1" applyAlignment="1">
      <alignment horizontal="center" vertical="center" wrapText="1"/>
    </xf>
    <xf numFmtId="0" fontId="14" fillId="0" borderId="45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0" fillId="0" borderId="37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38" xfId="0" applyFont="1" applyFill="1" applyBorder="1" applyAlignment="1" applyProtection="1">
      <alignment horizontal="center" vertical="center" wrapText="1"/>
      <protection locked="0"/>
    </xf>
    <xf numFmtId="0" fontId="10" fillId="0" borderId="39" xfId="0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Fill="1" applyBorder="1" applyAlignment="1" applyProtection="1">
      <alignment horizontal="center" vertical="center" wrapText="1"/>
      <protection locked="0"/>
    </xf>
    <xf numFmtId="0" fontId="10" fillId="0" borderId="41" xfId="0" applyFont="1" applyFill="1" applyBorder="1" applyAlignment="1" applyProtection="1">
      <alignment horizontal="center" vertical="center" wrapText="1"/>
      <protection locked="0"/>
    </xf>
    <xf numFmtId="49" fontId="11" fillId="0" borderId="36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37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11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39" xfId="0" applyFont="1" applyFill="1" applyBorder="1" applyAlignment="1" applyProtection="1">
      <alignment horizontal="center" vertical="center" wrapText="1"/>
      <protection locked="0"/>
    </xf>
    <xf numFmtId="0" fontId="11" fillId="0" borderId="40" xfId="0" applyFont="1" applyFill="1" applyBorder="1" applyAlignment="1" applyProtection="1">
      <alignment horizontal="center" vertical="center" wrapText="1"/>
      <protection locked="0"/>
    </xf>
    <xf numFmtId="0" fontId="11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42" xfId="0" applyFont="1" applyFill="1" applyBorder="1" applyAlignment="1">
      <alignment horizontal="center" vertical="center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42" xfId="0" applyFont="1" applyFill="1" applyBorder="1" applyAlignment="1" applyProtection="1">
      <alignment horizontal="center" vertical="center"/>
    </xf>
    <xf numFmtId="0" fontId="11" fillId="0" borderId="43" xfId="0" applyFont="1" applyFill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left" vertical="center" wrapText="1"/>
    </xf>
    <xf numFmtId="0" fontId="3" fillId="0" borderId="19" xfId="0" quotePrefix="1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17" xfId="0" applyFont="1" applyFill="1" applyBorder="1" applyProtection="1">
      <protection locked="0"/>
    </xf>
    <xf numFmtId="0" fontId="19" fillId="0" borderId="0" xfId="0" applyFont="1" applyFill="1"/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0</xdr:row>
      <xdr:rowOff>0</xdr:rowOff>
    </xdr:from>
    <xdr:to>
      <xdr:col>23</xdr:col>
      <xdr:colOff>352425</xdr:colOff>
      <xdr:row>4</xdr:row>
      <xdr:rowOff>171450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0"/>
          <a:ext cx="26574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Y175"/>
  <sheetViews>
    <sheetView tabSelected="1" view="pageBreakPreview" topLeftCell="B149" zoomScale="110" zoomScaleNormal="110" zoomScaleSheetLayoutView="110" workbookViewId="0">
      <selection activeCell="S166" sqref="R166:X166"/>
    </sheetView>
  </sheetViews>
  <sheetFormatPr defaultColWidth="8.85546875" defaultRowHeight="14.25" x14ac:dyDescent="0.2"/>
  <cols>
    <col min="1" max="1" width="12.140625" style="1" customWidth="1"/>
    <col min="2" max="2" width="8.28515625" style="1" customWidth="1"/>
    <col min="3" max="3" width="10.140625" style="1" customWidth="1"/>
    <col min="4" max="4" width="4.140625" style="1" customWidth="1"/>
    <col min="5" max="5" width="7.5703125" style="1" customWidth="1"/>
    <col min="6" max="6" width="9.7109375" style="3" customWidth="1"/>
    <col min="7" max="7" width="6.5703125" style="1" customWidth="1"/>
    <col min="8" max="8" width="5" style="1" customWidth="1"/>
    <col min="9" max="9" width="5.5703125" style="1" customWidth="1"/>
    <col min="10" max="11" width="5.85546875" style="1" customWidth="1"/>
    <col min="12" max="12" width="7.28515625" style="1" customWidth="1"/>
    <col min="13" max="13" width="7.5703125" style="1" customWidth="1"/>
    <col min="14" max="14" width="5.140625" style="1" customWidth="1"/>
    <col min="15" max="15" width="6.42578125" style="1" customWidth="1"/>
    <col min="16" max="16" width="7.28515625" style="1" customWidth="1"/>
    <col min="17" max="17" width="5" style="1" customWidth="1"/>
    <col min="18" max="18" width="7" style="3" customWidth="1"/>
    <col min="19" max="20" width="5.28515625" style="1" customWidth="1"/>
    <col min="21" max="21" width="5.42578125" style="1" customWidth="1"/>
    <col min="22" max="23" width="5.28515625" style="1" customWidth="1"/>
    <col min="24" max="24" width="7" style="1" customWidth="1"/>
    <col min="25" max="25" width="8.42578125" style="1" customWidth="1"/>
    <col min="26" max="29" width="8.85546875" style="1" customWidth="1"/>
    <col min="30" max="39" width="5.5703125" style="1" customWidth="1"/>
    <col min="40" max="40" width="7.85546875" style="1" customWidth="1"/>
    <col min="41" max="41" width="5.5703125" style="1" customWidth="1"/>
    <col min="42" max="16384" width="8.85546875" style="1"/>
  </cols>
  <sheetData>
    <row r="1" spans="1:25" x14ac:dyDescent="0.2">
      <c r="B1" s="2"/>
      <c r="C1" s="2"/>
      <c r="D1" s="2"/>
      <c r="E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5" ht="15" x14ac:dyDescent="0.25">
      <c r="A2" s="4" t="s">
        <v>25</v>
      </c>
      <c r="L2" s="2"/>
      <c r="M2" s="2"/>
      <c r="N2" s="2"/>
      <c r="O2" s="2"/>
      <c r="P2" s="2"/>
      <c r="Q2" s="2"/>
    </row>
    <row r="3" spans="1:25" ht="15" customHeight="1" x14ac:dyDescent="0.25">
      <c r="A3" s="5" t="s">
        <v>59</v>
      </c>
      <c r="B3" s="120" t="s">
        <v>90</v>
      </c>
      <c r="L3" s="6"/>
      <c r="M3" s="6"/>
      <c r="N3" s="6"/>
      <c r="O3" s="6"/>
      <c r="P3" s="6"/>
      <c r="Q3" s="6"/>
      <c r="R3" s="7"/>
      <c r="S3" s="6"/>
      <c r="T3" s="6"/>
      <c r="U3" s="6"/>
      <c r="V3" s="6"/>
      <c r="W3" s="6"/>
      <c r="X3" s="6"/>
    </row>
    <row r="4" spans="1:25" ht="15" x14ac:dyDescent="0.25">
      <c r="L4" s="4"/>
      <c r="M4" s="4"/>
      <c r="N4" s="4"/>
      <c r="O4" s="4"/>
      <c r="P4" s="4"/>
      <c r="Q4" s="4"/>
      <c r="R4" s="8"/>
    </row>
    <row r="5" spans="1:25" ht="15" x14ac:dyDescent="0.25">
      <c r="B5" s="9"/>
      <c r="C5" s="9"/>
      <c r="D5" s="9"/>
      <c r="E5" s="9"/>
      <c r="F5" s="1"/>
      <c r="G5" s="9"/>
      <c r="H5" s="9"/>
      <c r="I5" s="9"/>
      <c r="J5" s="9"/>
      <c r="K5" s="9"/>
      <c r="M5" s="4"/>
      <c r="N5" s="4"/>
      <c r="O5" s="4"/>
      <c r="P5" s="4"/>
      <c r="Q5" s="4"/>
      <c r="R5" s="8"/>
    </row>
    <row r="6" spans="1:25" ht="15" x14ac:dyDescent="0.25">
      <c r="A6" s="5" t="s">
        <v>61</v>
      </c>
      <c r="B6" s="10"/>
      <c r="C6" s="10"/>
      <c r="D6" s="10"/>
      <c r="E6" s="120" t="s">
        <v>91</v>
      </c>
      <c r="G6" s="10"/>
      <c r="H6" s="10"/>
      <c r="I6" s="10"/>
      <c r="J6" s="10"/>
      <c r="K6" s="10"/>
      <c r="M6" s="4"/>
      <c r="N6" s="4"/>
      <c r="O6" s="4"/>
      <c r="P6" s="4"/>
      <c r="Q6" s="4"/>
      <c r="R6" s="8"/>
    </row>
    <row r="7" spans="1:25" s="11" customFormat="1" ht="18.75" customHeight="1" x14ac:dyDescent="0.2">
      <c r="A7" s="233" t="s">
        <v>62</v>
      </c>
      <c r="B7" s="233"/>
      <c r="C7" s="233"/>
      <c r="D7" s="233"/>
      <c r="E7" s="121" t="s">
        <v>92</v>
      </c>
      <c r="G7" s="12"/>
      <c r="H7" s="12"/>
      <c r="I7" s="12"/>
      <c r="J7" s="12"/>
      <c r="K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s="11" customFormat="1" ht="15" x14ac:dyDescent="0.2">
      <c r="A8" s="12"/>
      <c r="B8" s="12"/>
      <c r="C8" s="12"/>
      <c r="D8" s="12"/>
      <c r="E8" s="14"/>
      <c r="G8" s="12"/>
      <c r="H8" s="12"/>
      <c r="I8" s="12"/>
      <c r="J8" s="12"/>
      <c r="K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ht="15" x14ac:dyDescent="0.2">
      <c r="A9" s="15" t="s">
        <v>48</v>
      </c>
      <c r="B9" s="15"/>
      <c r="C9" s="15"/>
      <c r="D9" s="15"/>
      <c r="E9" s="16" t="s">
        <v>60</v>
      </c>
      <c r="G9" s="15"/>
      <c r="H9" s="15"/>
      <c r="I9" s="15"/>
      <c r="J9" s="15"/>
      <c r="K9" s="15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0"/>
    </row>
    <row r="10" spans="1:25" ht="15.75" customHeight="1" x14ac:dyDescent="0.25">
      <c r="A10" s="2" t="s">
        <v>49</v>
      </c>
      <c r="B10" s="2"/>
      <c r="C10" s="2"/>
      <c r="D10" s="2"/>
      <c r="E10" s="4" t="s">
        <v>50</v>
      </c>
      <c r="G10" s="2"/>
      <c r="H10" s="2"/>
      <c r="I10" s="2"/>
      <c r="J10" s="18"/>
      <c r="K10" s="18"/>
      <c r="L10" s="10"/>
      <c r="M10" s="10"/>
      <c r="N10" s="10"/>
      <c r="O10" s="10"/>
      <c r="P10" s="10"/>
      <c r="Q10" s="10"/>
      <c r="R10" s="19"/>
      <c r="S10" s="10"/>
      <c r="T10" s="10"/>
      <c r="U10" s="10"/>
      <c r="V10" s="10"/>
      <c r="W10" s="10"/>
      <c r="X10" s="10"/>
      <c r="Y10" s="10"/>
    </row>
    <row r="11" spans="1:25" ht="15" x14ac:dyDescent="0.25">
      <c r="A11" s="3"/>
      <c r="B11" s="20"/>
      <c r="C11" s="20"/>
      <c r="D11" s="20"/>
      <c r="E11" s="3"/>
      <c r="G11" s="20"/>
      <c r="H11" s="20"/>
      <c r="I11" s="20"/>
      <c r="J11" s="18"/>
      <c r="K11" s="18"/>
      <c r="L11" s="10"/>
      <c r="M11" s="10"/>
      <c r="N11" s="10"/>
      <c r="O11" s="10"/>
      <c r="P11" s="10"/>
      <c r="Q11" s="10"/>
      <c r="R11" s="19"/>
      <c r="S11" s="10"/>
      <c r="T11" s="10"/>
      <c r="U11" s="10"/>
      <c r="V11" s="10"/>
      <c r="W11" s="10"/>
      <c r="X11" s="10"/>
      <c r="Y11" s="10"/>
    </row>
    <row r="12" spans="1:25" s="9" customFormat="1" ht="15" x14ac:dyDescent="0.25">
      <c r="A12" s="10" t="s">
        <v>63</v>
      </c>
      <c r="B12" s="10"/>
      <c r="C12" s="10"/>
      <c r="D12" s="10"/>
      <c r="E12" s="120" t="s">
        <v>93</v>
      </c>
      <c r="G12" s="10"/>
      <c r="H12" s="10"/>
      <c r="I12" s="10"/>
      <c r="J12" s="10"/>
      <c r="K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9" customFormat="1" ht="15" x14ac:dyDescent="0.25">
      <c r="A13" s="10" t="s">
        <v>64</v>
      </c>
      <c r="B13" s="10"/>
      <c r="C13" s="10"/>
      <c r="D13" s="10"/>
      <c r="E13" s="120" t="s">
        <v>94</v>
      </c>
      <c r="G13" s="10"/>
      <c r="H13" s="10"/>
      <c r="I13" s="10"/>
      <c r="J13" s="10"/>
      <c r="K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9" customFormat="1" ht="41.25" customHeight="1" x14ac:dyDescent="0.2">
      <c r="A14" s="195" t="s">
        <v>65</v>
      </c>
      <c r="B14" s="195"/>
      <c r="C14" s="195"/>
      <c r="D14" s="195"/>
      <c r="E14" s="122" t="s">
        <v>91</v>
      </c>
      <c r="I14" s="21"/>
      <c r="J14" s="10"/>
      <c r="K14" s="10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s="9" customFormat="1" x14ac:dyDescent="0.2">
      <c r="A15" s="10"/>
      <c r="B15" s="10"/>
      <c r="C15" s="10"/>
      <c r="D15" s="10"/>
      <c r="E15" s="10"/>
      <c r="F15" s="19"/>
      <c r="G15" s="10"/>
      <c r="H15" s="10"/>
      <c r="I15" s="10"/>
      <c r="J15" s="10"/>
      <c r="K15" s="10"/>
      <c r="R15" s="19"/>
    </row>
    <row r="16" spans="1:25" ht="31.5" customHeight="1" x14ac:dyDescent="0.2">
      <c r="A16" s="23" t="s">
        <v>42</v>
      </c>
      <c r="B16" s="23" t="s">
        <v>43</v>
      </c>
      <c r="C16" s="23" t="s">
        <v>44</v>
      </c>
      <c r="E16" s="146" t="s">
        <v>26</v>
      </c>
      <c r="F16" s="146" t="s">
        <v>27</v>
      </c>
      <c r="G16" s="146" t="s">
        <v>28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5" x14ac:dyDescent="0.2">
      <c r="A17" s="123">
        <v>20</v>
      </c>
      <c r="B17" s="123">
        <v>70</v>
      </c>
      <c r="C17" s="123">
        <v>10</v>
      </c>
      <c r="E17" s="124" t="s">
        <v>95</v>
      </c>
      <c r="F17" s="125" t="s">
        <v>96</v>
      </c>
      <c r="G17" s="124">
        <v>20</v>
      </c>
      <c r="I17" s="10"/>
      <c r="J17" s="10"/>
      <c r="K17" s="10"/>
    </row>
    <row r="18" spans="1:25" s="9" customFormat="1" x14ac:dyDescent="0.2">
      <c r="A18" s="25"/>
      <c r="B18" s="25"/>
      <c r="C18" s="25"/>
      <c r="D18" s="25"/>
      <c r="E18" s="25"/>
      <c r="F18" s="25"/>
      <c r="G18" s="25"/>
      <c r="H18" s="25"/>
      <c r="I18" s="10"/>
      <c r="J18" s="10"/>
      <c r="K18" s="10"/>
      <c r="L18" s="10"/>
      <c r="M18" s="10"/>
      <c r="N18" s="10"/>
      <c r="O18" s="10"/>
      <c r="P18" s="10"/>
      <c r="Q18" s="10"/>
      <c r="R18" s="19"/>
      <c r="S18" s="10"/>
      <c r="T18" s="10"/>
      <c r="U18" s="10"/>
      <c r="V18" s="10"/>
      <c r="W18" s="10"/>
      <c r="X18" s="10"/>
      <c r="Y18" s="10"/>
    </row>
    <row r="19" spans="1:25" s="26" customFormat="1" ht="15" x14ac:dyDescent="0.25">
      <c r="A19" s="234" t="s">
        <v>29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</row>
    <row r="20" spans="1:25" s="26" customFormat="1" ht="15" x14ac:dyDescent="0.25">
      <c r="A20" s="204" t="s">
        <v>135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</row>
    <row r="21" spans="1:25" s="9" customFormat="1" ht="15.75" thickBot="1" x14ac:dyDescent="0.25">
      <c r="A21" s="212" t="s">
        <v>0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</row>
    <row r="22" spans="1:25" s="9" customFormat="1" ht="27.75" customHeight="1" thickTop="1" thickBot="1" x14ac:dyDescent="0.25">
      <c r="A22" s="27"/>
      <c r="B22" s="227" t="s">
        <v>2</v>
      </c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9"/>
      <c r="N22" s="228" t="s">
        <v>3</v>
      </c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9"/>
    </row>
    <row r="23" spans="1:25" s="28" customFormat="1" ht="15.75" customHeight="1" thickTop="1" x14ac:dyDescent="0.2">
      <c r="A23" s="199" t="s">
        <v>30</v>
      </c>
      <c r="B23" s="201" t="s">
        <v>97</v>
      </c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3"/>
      <c r="N23" s="169" t="s">
        <v>101</v>
      </c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70"/>
    </row>
    <row r="24" spans="1:25" s="28" customFormat="1" ht="17.25" customHeight="1" x14ac:dyDescent="0.2">
      <c r="A24" s="199"/>
      <c r="B24" s="171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3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3"/>
    </row>
    <row r="25" spans="1:25" s="28" customFormat="1" ht="15" customHeight="1" thickBot="1" x14ac:dyDescent="0.25">
      <c r="A25" s="200"/>
      <c r="B25" s="230" t="str">
        <f>IF(L25&lt;&gt;"",CONCATENATE($E$17,$F$17,".",$G$17,".","0",RIGHT($B$22,1),".",RIGHT(L25,1),$A23),"")</f>
        <v>M431.20.01.A1</v>
      </c>
      <c r="C25" s="231"/>
      <c r="D25" s="232"/>
      <c r="E25" s="126">
        <v>6</v>
      </c>
      <c r="F25" s="126" t="s">
        <v>6</v>
      </c>
      <c r="G25" s="127">
        <v>28</v>
      </c>
      <c r="H25" s="128">
        <v>0</v>
      </c>
      <c r="I25" s="128">
        <v>0</v>
      </c>
      <c r="J25" s="128">
        <v>28</v>
      </c>
      <c r="K25" s="129">
        <v>0</v>
      </c>
      <c r="L25" s="130" t="s">
        <v>98</v>
      </c>
      <c r="M25" s="131">
        <v>42</v>
      </c>
      <c r="N25" s="186" t="str">
        <f>IF(X25&lt;&gt;"",CONCATENATE($E$17,$F$17,".",$G$17,".","0",RIGHT($N$22,1),".",RIGHT(X25,1),$A23),"")</f>
        <v>M431.20.02.A1</v>
      </c>
      <c r="O25" s="187"/>
      <c r="P25" s="188"/>
      <c r="Q25" s="126">
        <v>6</v>
      </c>
      <c r="R25" s="126" t="s">
        <v>6</v>
      </c>
      <c r="S25" s="127">
        <v>28</v>
      </c>
      <c r="T25" s="128">
        <v>0</v>
      </c>
      <c r="U25" s="128">
        <v>14</v>
      </c>
      <c r="V25" s="128">
        <v>14</v>
      </c>
      <c r="W25" s="129">
        <v>0</v>
      </c>
      <c r="X25" s="130" t="s">
        <v>98</v>
      </c>
      <c r="Y25" s="131">
        <v>35</v>
      </c>
    </row>
    <row r="26" spans="1:25" s="28" customFormat="1" ht="15" thickTop="1" x14ac:dyDescent="0.2">
      <c r="A26" s="198" t="s">
        <v>31</v>
      </c>
      <c r="B26" s="168" t="s">
        <v>99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70"/>
      <c r="N26" s="169" t="s">
        <v>126</v>
      </c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70"/>
    </row>
    <row r="27" spans="1:25" s="28" customFormat="1" ht="27.75" customHeight="1" x14ac:dyDescent="0.2">
      <c r="A27" s="199"/>
      <c r="B27" s="171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3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3"/>
    </row>
    <row r="28" spans="1:25" s="28" customFormat="1" ht="15.75" customHeight="1" thickBot="1" x14ac:dyDescent="0.25">
      <c r="A28" s="200"/>
      <c r="B28" s="230" t="str">
        <f>IF(L28&lt;&gt;"",CONCATENATE($E$17,$F$17,".",$G$17,".","0",RIGHT($B$22,1),".",RIGHT(L28,1),$A26),"")</f>
        <v>M431.20.01.V2</v>
      </c>
      <c r="C28" s="231"/>
      <c r="D28" s="232"/>
      <c r="E28" s="126">
        <v>6</v>
      </c>
      <c r="F28" s="126" t="s">
        <v>6</v>
      </c>
      <c r="G28" s="127">
        <v>28</v>
      </c>
      <c r="H28" s="128">
        <v>0</v>
      </c>
      <c r="I28" s="128">
        <v>28</v>
      </c>
      <c r="J28" s="128">
        <v>0</v>
      </c>
      <c r="K28" s="129">
        <v>0</v>
      </c>
      <c r="L28" s="130" t="s">
        <v>47</v>
      </c>
      <c r="M28" s="131">
        <v>42</v>
      </c>
      <c r="N28" s="186" t="str">
        <f>IF(X28&lt;&gt;"",CONCATENATE($E$17,$F$17,".",$G$17,".","0",RIGHT($N$22,1),".",RIGHT(X28,1),$A26),"")</f>
        <v>M431.20.02.A2</v>
      </c>
      <c r="O28" s="187"/>
      <c r="P28" s="188"/>
      <c r="Q28" s="126">
        <v>4</v>
      </c>
      <c r="R28" s="126" t="s">
        <v>6</v>
      </c>
      <c r="S28" s="127">
        <v>28</v>
      </c>
      <c r="T28" s="128">
        <v>0</v>
      </c>
      <c r="U28" s="128">
        <v>28</v>
      </c>
      <c r="V28" s="128">
        <v>0</v>
      </c>
      <c r="W28" s="129">
        <v>0</v>
      </c>
      <c r="X28" s="130" t="s">
        <v>98</v>
      </c>
      <c r="Y28" s="131">
        <v>35</v>
      </c>
    </row>
    <row r="29" spans="1:25" s="28" customFormat="1" ht="13.5" customHeight="1" thickTop="1" x14ac:dyDescent="0.2">
      <c r="A29" s="198" t="s">
        <v>32</v>
      </c>
      <c r="B29" s="168" t="s">
        <v>125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70"/>
      <c r="N29" s="169" t="s">
        <v>102</v>
      </c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70"/>
    </row>
    <row r="30" spans="1:25" s="28" customFormat="1" ht="12.75" customHeight="1" x14ac:dyDescent="0.2">
      <c r="A30" s="199"/>
      <c r="B30" s="171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3"/>
    </row>
    <row r="31" spans="1:25" s="28" customFormat="1" ht="15.75" customHeight="1" thickBot="1" x14ac:dyDescent="0.25">
      <c r="A31" s="200"/>
      <c r="B31" s="230" t="str">
        <f>IF(L31&lt;&gt;"",CONCATENATE($E$17,$F$17,".",$G$17,".","0",RIGHT($B$22,1),".",RIGHT(L31,1),$A29),"")</f>
        <v>M431.20.01.C3</v>
      </c>
      <c r="C31" s="231"/>
      <c r="D31" s="232"/>
      <c r="E31" s="126">
        <v>5</v>
      </c>
      <c r="F31" s="126" t="s">
        <v>6</v>
      </c>
      <c r="G31" s="127">
        <v>28</v>
      </c>
      <c r="H31" s="128">
        <v>0</v>
      </c>
      <c r="I31" s="128">
        <v>28</v>
      </c>
      <c r="J31" s="128">
        <v>0</v>
      </c>
      <c r="K31" s="129">
        <v>0</v>
      </c>
      <c r="L31" s="130" t="s">
        <v>117</v>
      </c>
      <c r="M31" s="131">
        <v>42</v>
      </c>
      <c r="N31" s="186" t="str">
        <f>IF(X31&lt;&gt;"",CONCATENATE($E$17,$F$17,".",$G$17,".","0",RIGHT($N$22,1),".",RIGHT(X31,1),$A29, "-ij"),"")</f>
        <v>M431.20.02.S3-ij</v>
      </c>
      <c r="O31" s="187"/>
      <c r="P31" s="188"/>
      <c r="Q31" s="126">
        <v>5</v>
      </c>
      <c r="R31" s="126" t="s">
        <v>6</v>
      </c>
      <c r="S31" s="127">
        <v>28</v>
      </c>
      <c r="T31" s="128">
        <v>0</v>
      </c>
      <c r="U31" s="128">
        <v>14</v>
      </c>
      <c r="V31" s="128">
        <v>14</v>
      </c>
      <c r="W31" s="129">
        <v>0</v>
      </c>
      <c r="X31" s="130" t="s">
        <v>103</v>
      </c>
      <c r="Y31" s="131">
        <v>35</v>
      </c>
    </row>
    <row r="32" spans="1:25" s="28" customFormat="1" ht="13.5" customHeight="1" thickTop="1" x14ac:dyDescent="0.2">
      <c r="A32" s="198" t="s">
        <v>33</v>
      </c>
      <c r="B32" s="168" t="s">
        <v>100</v>
      </c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70"/>
      <c r="N32" s="169" t="s">
        <v>104</v>
      </c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70"/>
    </row>
    <row r="33" spans="1:25" s="28" customFormat="1" ht="12.75" customHeight="1" x14ac:dyDescent="0.2">
      <c r="A33" s="199"/>
      <c r="B33" s="171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3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3"/>
    </row>
    <row r="34" spans="1:25" s="28" customFormat="1" ht="15.75" customHeight="1" thickBot="1" x14ac:dyDescent="0.25">
      <c r="A34" s="200"/>
      <c r="B34" s="230" t="str">
        <f>IF(L34&lt;&gt;"",CONCATENATE($E$17,$F$17,".",$G$17,".","0",RIGHT($B$22,1),".",RIGHT(L34,1),$A32, "-ij"),"")</f>
        <v>M431.20.01.V4-ij</v>
      </c>
      <c r="C34" s="231"/>
      <c r="D34" s="232"/>
      <c r="E34" s="126">
        <v>6</v>
      </c>
      <c r="F34" s="126" t="s">
        <v>6</v>
      </c>
      <c r="G34" s="127">
        <v>28</v>
      </c>
      <c r="H34" s="128">
        <v>0</v>
      </c>
      <c r="I34" s="128">
        <v>28</v>
      </c>
      <c r="J34" s="128">
        <v>0</v>
      </c>
      <c r="K34" s="129">
        <v>0</v>
      </c>
      <c r="L34" s="130" t="s">
        <v>47</v>
      </c>
      <c r="M34" s="131">
        <v>42</v>
      </c>
      <c r="N34" s="186" t="str">
        <f>IF(X34&lt;&gt;"",CONCATENATE($E$17,$F$17,".",$G$17,".","0",RIGHT($N$22,1),".",RIGHT(X34,1),$A32),"")</f>
        <v>M431.20.02.V4</v>
      </c>
      <c r="O34" s="187"/>
      <c r="P34" s="188"/>
      <c r="Q34" s="126">
        <v>6</v>
      </c>
      <c r="R34" s="126" t="s">
        <v>6</v>
      </c>
      <c r="S34" s="127">
        <v>28</v>
      </c>
      <c r="T34" s="128">
        <v>0</v>
      </c>
      <c r="U34" s="128">
        <v>28</v>
      </c>
      <c r="V34" s="128">
        <v>0</v>
      </c>
      <c r="W34" s="129">
        <v>0</v>
      </c>
      <c r="X34" s="130" t="s">
        <v>47</v>
      </c>
      <c r="Y34" s="131">
        <v>28</v>
      </c>
    </row>
    <row r="35" spans="1:25" s="28" customFormat="1" ht="13.5" customHeight="1" thickTop="1" x14ac:dyDescent="0.2">
      <c r="A35" s="198" t="s">
        <v>34</v>
      </c>
      <c r="B35" s="205" t="s">
        <v>129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7"/>
      <c r="N35" s="169" t="s">
        <v>105</v>
      </c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70"/>
    </row>
    <row r="36" spans="1:25" s="28" customFormat="1" ht="20.25" customHeight="1" x14ac:dyDescent="0.2">
      <c r="A36" s="199"/>
      <c r="B36" s="208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10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3"/>
    </row>
    <row r="37" spans="1:25" s="28" customFormat="1" ht="15" customHeight="1" thickBot="1" x14ac:dyDescent="0.25">
      <c r="A37" s="200"/>
      <c r="B37" s="230" t="str">
        <f>IF(L37&lt;&gt;"",CONCATENATE($E$17,$F$17,".",$G$17,".","0",RIGHT($B$22,1),".",RIGHT(L37,1),$A35),"")</f>
        <v>M431.20.01.S5</v>
      </c>
      <c r="C37" s="231"/>
      <c r="D37" s="232"/>
      <c r="E37" s="132">
        <v>7</v>
      </c>
      <c r="F37" s="132" t="s">
        <v>111</v>
      </c>
      <c r="G37" s="133">
        <v>0</v>
      </c>
      <c r="H37" s="134">
        <v>0</v>
      </c>
      <c r="I37" s="134">
        <v>0</v>
      </c>
      <c r="J37" s="134">
        <v>0</v>
      </c>
      <c r="K37" s="135">
        <v>150</v>
      </c>
      <c r="L37" s="132" t="s">
        <v>103</v>
      </c>
      <c r="M37" s="136">
        <v>18</v>
      </c>
      <c r="N37" s="186" t="str">
        <f>IF(X37&lt;&gt;"",CONCATENATE($E$17,$F$17,".",$G$17,".","0",RIGHT($N$22,1),".",RIGHT(X37,1),$A35),"")</f>
        <v>M431.20.02.C5</v>
      </c>
      <c r="O37" s="187"/>
      <c r="P37" s="188"/>
      <c r="Q37" s="126">
        <v>2</v>
      </c>
      <c r="R37" s="126" t="s">
        <v>106</v>
      </c>
      <c r="S37" s="127">
        <v>14</v>
      </c>
      <c r="T37" s="128">
        <v>7</v>
      </c>
      <c r="U37" s="128">
        <v>0</v>
      </c>
      <c r="V37" s="128">
        <v>0</v>
      </c>
      <c r="W37" s="129">
        <v>0</v>
      </c>
      <c r="X37" s="130" t="s">
        <v>117</v>
      </c>
      <c r="Y37" s="131">
        <v>28</v>
      </c>
    </row>
    <row r="38" spans="1:25" s="28" customFormat="1" ht="13.5" customHeight="1" thickTop="1" x14ac:dyDescent="0.2">
      <c r="A38" s="198" t="s">
        <v>53</v>
      </c>
      <c r="B38" s="205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7"/>
      <c r="N38" s="169" t="s">
        <v>130</v>
      </c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70"/>
    </row>
    <row r="39" spans="1:25" s="28" customFormat="1" ht="12.75" customHeight="1" x14ac:dyDescent="0.2">
      <c r="A39" s="199"/>
      <c r="B39" s="208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10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3"/>
    </row>
    <row r="40" spans="1:25" s="28" customFormat="1" ht="15" thickBot="1" x14ac:dyDescent="0.25">
      <c r="A40" s="200"/>
      <c r="B40" s="230" t="str">
        <f>IF(L40&lt;&gt;"",CONCATENATE($E$17,$F$17,".",$G$17,".","0",RIGHT($B$22,1),".",RIGHT(L40,1),$A38),"")</f>
        <v/>
      </c>
      <c r="C40" s="231"/>
      <c r="D40" s="232"/>
      <c r="E40" s="132"/>
      <c r="F40" s="132"/>
      <c r="G40" s="133"/>
      <c r="H40" s="134"/>
      <c r="I40" s="134"/>
      <c r="J40" s="134"/>
      <c r="K40" s="137"/>
      <c r="L40" s="132"/>
      <c r="M40" s="136"/>
      <c r="N40" s="186" t="str">
        <f>IF(X40&lt;&gt;"",CONCATENATE($E$17,$F$17,".",$G$17,".","0",RIGHT($N$22,1),".",RIGHT(X40,1),$A38),"")</f>
        <v>M431.20.02.S6</v>
      </c>
      <c r="O40" s="187"/>
      <c r="P40" s="188"/>
      <c r="Q40" s="126">
        <v>7</v>
      </c>
      <c r="R40" s="126" t="s">
        <v>111</v>
      </c>
      <c r="S40" s="127">
        <v>0</v>
      </c>
      <c r="T40" s="128">
        <v>0</v>
      </c>
      <c r="U40" s="128">
        <v>0</v>
      </c>
      <c r="V40" s="128">
        <v>0</v>
      </c>
      <c r="W40" s="129">
        <v>140</v>
      </c>
      <c r="X40" s="130" t="s">
        <v>103</v>
      </c>
      <c r="Y40" s="131">
        <v>14</v>
      </c>
    </row>
    <row r="41" spans="1:25" s="28" customFormat="1" ht="13.5" customHeight="1" thickTop="1" x14ac:dyDescent="0.2">
      <c r="A41" s="198" t="s">
        <v>54</v>
      </c>
      <c r="B41" s="205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7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70"/>
    </row>
    <row r="42" spans="1:25" s="28" customFormat="1" ht="12.75" customHeight="1" x14ac:dyDescent="0.2">
      <c r="A42" s="199"/>
      <c r="B42" s="208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10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3"/>
    </row>
    <row r="43" spans="1:25" s="28" customFormat="1" ht="15" thickBot="1" x14ac:dyDescent="0.25">
      <c r="A43" s="200"/>
      <c r="B43" s="230" t="str">
        <f>IF(L43&lt;&gt;"",CONCATENATE($E$17,$F$17,".",$G$17,".","0",RIGHT($B$22,1),".",RIGHT(L43,1),$A41),"")</f>
        <v/>
      </c>
      <c r="C43" s="231"/>
      <c r="D43" s="232"/>
      <c r="E43" s="132"/>
      <c r="F43" s="132"/>
      <c r="G43" s="133"/>
      <c r="H43" s="134"/>
      <c r="I43" s="134"/>
      <c r="J43" s="134"/>
      <c r="K43" s="137"/>
      <c r="L43" s="132"/>
      <c r="M43" s="136"/>
      <c r="N43" s="186" t="str">
        <f>IF(X43&lt;&gt;"",CONCATENATE($E$17,$F$17,".",$G$17,".","0",RIGHT($N$22,1),".",RIGHT(X43,1),$A41),"")</f>
        <v/>
      </c>
      <c r="O43" s="187"/>
      <c r="P43" s="188"/>
      <c r="Q43" s="126"/>
      <c r="R43" s="126"/>
      <c r="S43" s="127"/>
      <c r="T43" s="128"/>
      <c r="U43" s="128"/>
      <c r="V43" s="128"/>
      <c r="W43" s="129"/>
      <c r="X43" s="130"/>
      <c r="Y43" s="131"/>
    </row>
    <row r="44" spans="1:25" s="9" customFormat="1" ht="24" customHeight="1" thickTop="1" x14ac:dyDescent="0.2">
      <c r="A44" s="181" t="s">
        <v>51</v>
      </c>
      <c r="B44" s="29" t="s">
        <v>55</v>
      </c>
      <c r="C44" s="30"/>
      <c r="D44" s="30"/>
      <c r="E44" s="30"/>
      <c r="F44" s="110">
        <f>SUM(G25:J25,G28:J28,G31:J31,G34:J34,G37:J37,G40:J40,G43:J43)</f>
        <v>224</v>
      </c>
      <c r="G44" s="31" t="s">
        <v>7</v>
      </c>
      <c r="H44" s="32"/>
      <c r="I44" s="32"/>
      <c r="J44" s="32"/>
      <c r="K44" s="32"/>
      <c r="L44" s="33"/>
      <c r="M44" s="106">
        <f>SUM(M25,M28,M31,M34,M37,M40,M43)</f>
        <v>186</v>
      </c>
      <c r="N44" s="29" t="s">
        <v>55</v>
      </c>
      <c r="O44" s="30"/>
      <c r="P44" s="30"/>
      <c r="Q44" s="30"/>
      <c r="R44" s="34">
        <f>SUM(S25:V25,S28:V28,S31:V31,S34:V34,S37:V37,S40:V40,S43:V43)</f>
        <v>245</v>
      </c>
      <c r="S44" s="31" t="s">
        <v>7</v>
      </c>
      <c r="T44" s="32"/>
      <c r="U44" s="32"/>
      <c r="V44" s="32"/>
      <c r="W44" s="32"/>
      <c r="X44" s="33"/>
      <c r="Y44" s="106">
        <f>SUM(Y25,Y28,Y31,Y34,Y37,Y40,Y43)</f>
        <v>175</v>
      </c>
    </row>
    <row r="45" spans="1:25" s="9" customFormat="1" ht="29.25" customHeight="1" x14ac:dyDescent="0.2">
      <c r="A45" s="182"/>
      <c r="B45" s="177" t="s">
        <v>56</v>
      </c>
      <c r="C45" s="178"/>
      <c r="D45" s="35"/>
      <c r="E45" s="35"/>
      <c r="F45" s="111">
        <f>SUM(G25:K25,G28:K28,G31:K31,G34:K34,G37:K37,G40:K40,G43:K43)</f>
        <v>374</v>
      </c>
      <c r="G45" s="177" t="s">
        <v>58</v>
      </c>
      <c r="H45" s="178"/>
      <c r="I45" s="178"/>
      <c r="J45" s="35"/>
      <c r="K45" s="35"/>
      <c r="L45" s="36"/>
      <c r="M45" s="107">
        <f>F45+M44</f>
        <v>560</v>
      </c>
      <c r="N45" s="177" t="s">
        <v>56</v>
      </c>
      <c r="O45" s="178"/>
      <c r="P45" s="178"/>
      <c r="Q45" s="35"/>
      <c r="R45" s="37">
        <f>SUM(S25:W25,S28:W28,S31:W31,S34:W34,S37:W37,S40:W40,S43:W43)</f>
        <v>385</v>
      </c>
      <c r="S45" s="177" t="s">
        <v>58</v>
      </c>
      <c r="T45" s="178"/>
      <c r="U45" s="178"/>
      <c r="V45" s="38"/>
      <c r="W45" s="38"/>
      <c r="X45" s="38"/>
      <c r="Y45" s="113">
        <f>R45+Y44</f>
        <v>560</v>
      </c>
    </row>
    <row r="46" spans="1:25" s="9" customFormat="1" ht="15.75" customHeight="1" thickBot="1" x14ac:dyDescent="0.25">
      <c r="A46" s="183"/>
      <c r="B46" s="184" t="s">
        <v>8</v>
      </c>
      <c r="C46" s="185"/>
      <c r="D46" s="39"/>
      <c r="E46" s="40"/>
      <c r="F46" s="112">
        <f>SUM(E25,E28,E31,E34,E37,E40,E43)</f>
        <v>30</v>
      </c>
      <c r="G46" s="175" t="s">
        <v>9</v>
      </c>
      <c r="H46" s="176"/>
      <c r="I46" s="176"/>
      <c r="J46" s="176"/>
      <c r="K46" s="176"/>
      <c r="L46" s="196" t="s">
        <v>118</v>
      </c>
      <c r="M46" s="197"/>
      <c r="N46" s="179" t="s">
        <v>8</v>
      </c>
      <c r="O46" s="180"/>
      <c r="P46" s="41"/>
      <c r="R46" s="42">
        <f>SUM(Q25,Q28,Q31,Q34,Q37,Q40,Q43)</f>
        <v>30</v>
      </c>
      <c r="S46" s="175" t="s">
        <v>9</v>
      </c>
      <c r="T46" s="176"/>
      <c r="U46" s="176"/>
      <c r="V46" s="176"/>
      <c r="W46" s="43"/>
      <c r="X46" s="196" t="s">
        <v>119</v>
      </c>
      <c r="Y46" s="197"/>
    </row>
    <row r="47" spans="1:25" s="9" customFormat="1" ht="16.5" customHeight="1" thickTop="1" x14ac:dyDescent="0.2">
      <c r="A47" s="181" t="s">
        <v>52</v>
      </c>
      <c r="B47" s="29" t="s">
        <v>55</v>
      </c>
      <c r="C47" s="30"/>
      <c r="D47" s="30"/>
      <c r="E47" s="30"/>
      <c r="F47" s="161">
        <f>SUM(G49:J49)</f>
        <v>16</v>
      </c>
      <c r="G47" s="31" t="s">
        <v>7</v>
      </c>
      <c r="H47" s="32"/>
      <c r="I47" s="32"/>
      <c r="J47" s="32"/>
      <c r="K47" s="32"/>
      <c r="L47" s="33"/>
      <c r="M47" s="161">
        <f>M44/14</f>
        <v>13.285714285714286</v>
      </c>
      <c r="N47" s="29" t="s">
        <v>55</v>
      </c>
      <c r="O47" s="30"/>
      <c r="P47" s="30"/>
      <c r="Q47" s="30"/>
      <c r="R47" s="163">
        <f>SUM(S49:V49)</f>
        <v>17.5</v>
      </c>
      <c r="S47" s="31" t="s">
        <v>7</v>
      </c>
      <c r="T47" s="32"/>
      <c r="U47" s="32"/>
      <c r="V47" s="32"/>
      <c r="W47" s="32"/>
      <c r="X47" s="32"/>
      <c r="Y47" s="165">
        <f>Y44/14</f>
        <v>12.5</v>
      </c>
    </row>
    <row r="48" spans="1:25" s="9" customFormat="1" ht="16.5" customHeight="1" x14ac:dyDescent="0.2">
      <c r="A48" s="182"/>
      <c r="B48" s="177" t="s">
        <v>56</v>
      </c>
      <c r="C48" s="178"/>
      <c r="D48" s="35"/>
      <c r="E48" s="35"/>
      <c r="F48" s="162">
        <f>SUM(G49:K49)</f>
        <v>26.714285714285715</v>
      </c>
      <c r="G48" s="177" t="s">
        <v>58</v>
      </c>
      <c r="H48" s="178"/>
      <c r="I48" s="178"/>
      <c r="J48" s="35"/>
      <c r="K48" s="35"/>
      <c r="M48" s="107">
        <f>F48+M47</f>
        <v>40</v>
      </c>
      <c r="N48" s="177" t="s">
        <v>56</v>
      </c>
      <c r="O48" s="178"/>
      <c r="P48" s="178"/>
      <c r="Q48" s="35"/>
      <c r="R48" s="164">
        <f>SUM(S49:W49)</f>
        <v>27.5</v>
      </c>
      <c r="S48" s="177" t="s">
        <v>58</v>
      </c>
      <c r="T48" s="178"/>
      <c r="U48" s="178"/>
      <c r="V48" s="45"/>
      <c r="W48" s="45"/>
      <c r="X48" s="45"/>
      <c r="Y48" s="109">
        <f>Y45/14</f>
        <v>40</v>
      </c>
    </row>
    <row r="49" spans="1:25" s="9" customFormat="1" ht="15.75" customHeight="1" thickBot="1" x14ac:dyDescent="0.25">
      <c r="A49" s="211"/>
      <c r="B49" s="175" t="s">
        <v>10</v>
      </c>
      <c r="C49" s="176"/>
      <c r="D49" s="46"/>
      <c r="E49" s="46"/>
      <c r="F49" s="47"/>
      <c r="G49" s="48">
        <f>(G25+G28+G31+G34+G37+G40+G43)/14</f>
        <v>8</v>
      </c>
      <c r="H49" s="48">
        <f>(H25+H28+H31+H34+H37+H40+H43)/14</f>
        <v>0</v>
      </c>
      <c r="I49" s="48">
        <f>(I25+I28+I31+I34+I37+I40+I43)/14</f>
        <v>6</v>
      </c>
      <c r="J49" s="48">
        <f>(J25+J28+J31+J34+J37+J40+J43)/14</f>
        <v>2</v>
      </c>
      <c r="K49" s="48">
        <f>(K25+K28+K31+K34+K37+K40+K43)/14</f>
        <v>10.714285714285714</v>
      </c>
      <c r="L49" s="49" t="s">
        <v>57</v>
      </c>
      <c r="M49" s="50"/>
      <c r="N49" s="175" t="s">
        <v>10</v>
      </c>
      <c r="O49" s="176"/>
      <c r="P49" s="46"/>
      <c r="Q49" s="46"/>
      <c r="R49" s="47"/>
      <c r="S49" s="48">
        <f>(S25+S28+S31+S34+S37+S40+S43)/14</f>
        <v>9</v>
      </c>
      <c r="T49" s="48">
        <f>(T25+T28+T31+T34+T37+T40+T43)/14</f>
        <v>0.5</v>
      </c>
      <c r="U49" s="48">
        <f>(U25+U28+U31+U34+U37+U40+U43)/14</f>
        <v>6</v>
      </c>
      <c r="V49" s="48">
        <f>(V25+V28+V31+V34+V37+V40+V43)/14</f>
        <v>2</v>
      </c>
      <c r="W49" s="48">
        <f>(W25+W28+W31+W34+W37+W40+W43)/14</f>
        <v>10</v>
      </c>
      <c r="X49" s="49" t="s">
        <v>57</v>
      </c>
      <c r="Y49" s="50"/>
    </row>
    <row r="50" spans="1:25" s="51" customFormat="1" ht="15" thickTop="1" x14ac:dyDescent="0.2"/>
    <row r="51" spans="1:25" s="9" customFormat="1" x14ac:dyDescent="0.2">
      <c r="A51" s="52"/>
      <c r="B51" s="53"/>
      <c r="C51" s="53"/>
      <c r="D51" s="53"/>
      <c r="E51" s="53"/>
      <c r="F51" s="54"/>
      <c r="G51" s="53"/>
      <c r="H51" s="53"/>
      <c r="I51" s="52"/>
      <c r="J51" s="55"/>
      <c r="K51" s="55"/>
      <c r="L51" s="52"/>
      <c r="M51" s="52"/>
      <c r="N51" s="52"/>
      <c r="O51" s="52"/>
      <c r="P51" s="52"/>
      <c r="Q51" s="52"/>
      <c r="R51" s="54"/>
      <c r="S51" s="53"/>
      <c r="T51" s="53"/>
      <c r="U51" s="53"/>
      <c r="V51" s="53"/>
      <c r="W51" s="53"/>
      <c r="X51" s="53"/>
      <c r="Y51" s="53"/>
    </row>
    <row r="52" spans="1:25" s="26" customFormat="1" ht="15" x14ac:dyDescent="0.25">
      <c r="A52" s="204" t="s">
        <v>135</v>
      </c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</row>
    <row r="53" spans="1:25" ht="15.75" thickBot="1" x14ac:dyDescent="0.25">
      <c r="A53" s="212" t="s">
        <v>1</v>
      </c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</row>
    <row r="54" spans="1:25" ht="24" customHeight="1" thickTop="1" thickBot="1" x14ac:dyDescent="0.25">
      <c r="A54" s="27"/>
      <c r="B54" s="221" t="s">
        <v>4</v>
      </c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4"/>
      <c r="N54" s="213" t="s">
        <v>5</v>
      </c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4"/>
    </row>
    <row r="55" spans="1:25" s="56" customFormat="1" ht="15.75" customHeight="1" thickTop="1" x14ac:dyDescent="0.2">
      <c r="A55" s="199" t="s">
        <v>30</v>
      </c>
      <c r="B55" s="201" t="s">
        <v>107</v>
      </c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3"/>
      <c r="N55" s="169" t="s">
        <v>131</v>
      </c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70"/>
    </row>
    <row r="56" spans="1:25" s="56" customFormat="1" x14ac:dyDescent="0.2">
      <c r="A56" s="199"/>
      <c r="B56" s="171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3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3"/>
    </row>
    <row r="57" spans="1:25" s="57" customFormat="1" ht="15.75" customHeight="1" thickBot="1" x14ac:dyDescent="0.25">
      <c r="A57" s="200"/>
      <c r="B57" s="186" t="str">
        <f>IF(L57&lt;&gt;"",CONCATENATE($E$17,$F$17,".",$G$17,".","0",RIGHT($B$54,1),".",RIGHT(L57,1),$A55),"")</f>
        <v>M431.20.03.A1</v>
      </c>
      <c r="C57" s="187"/>
      <c r="D57" s="188"/>
      <c r="E57" s="126">
        <v>6</v>
      </c>
      <c r="F57" s="126" t="s">
        <v>6</v>
      </c>
      <c r="G57" s="127">
        <v>28</v>
      </c>
      <c r="H57" s="128">
        <v>0</v>
      </c>
      <c r="I57" s="128">
        <v>0</v>
      </c>
      <c r="J57" s="128">
        <v>28</v>
      </c>
      <c r="K57" s="129">
        <v>0</v>
      </c>
      <c r="L57" s="130" t="s">
        <v>98</v>
      </c>
      <c r="M57" s="131">
        <v>42</v>
      </c>
      <c r="N57" s="186" t="str">
        <f>IF(X57&lt;&gt;"",CONCATENATE($E$17,$F$17,".",$G$17,".","0",RIGHT($N$54,1),".",RIGHT(X57,1),$A55),"")</f>
        <v>M431.20.04.S1</v>
      </c>
      <c r="O57" s="187"/>
      <c r="P57" s="188"/>
      <c r="Q57" s="126">
        <v>10</v>
      </c>
      <c r="R57" s="126" t="s">
        <v>106</v>
      </c>
      <c r="S57" s="127">
        <v>0</v>
      </c>
      <c r="T57" s="128">
        <v>0</v>
      </c>
      <c r="U57" s="128">
        <v>0</v>
      </c>
      <c r="V57" s="128">
        <v>0</v>
      </c>
      <c r="W57" s="129">
        <v>240</v>
      </c>
      <c r="X57" s="130" t="s">
        <v>103</v>
      </c>
      <c r="Y57" s="131">
        <v>40</v>
      </c>
    </row>
    <row r="58" spans="1:25" s="57" customFormat="1" ht="15.75" customHeight="1" thickTop="1" x14ac:dyDescent="0.2">
      <c r="A58" s="198" t="s">
        <v>31</v>
      </c>
      <c r="B58" s="168" t="s">
        <v>108</v>
      </c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70"/>
      <c r="N58" s="169" t="s">
        <v>132</v>
      </c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70"/>
    </row>
    <row r="59" spans="1:25" s="57" customFormat="1" x14ac:dyDescent="0.2">
      <c r="A59" s="199"/>
      <c r="B59" s="171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3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3"/>
    </row>
    <row r="60" spans="1:25" s="57" customFormat="1" ht="15.75" customHeight="1" thickBot="1" x14ac:dyDescent="0.25">
      <c r="A60" s="200"/>
      <c r="B60" s="186" t="str">
        <f>IF(L60&lt;&gt;"",CONCATENATE($E$17,$F$17,".",$G$17,".","0",RIGHT($B$54,1),".",RIGHT(L60,1),$A58),"")</f>
        <v>M431.20.03.V2</v>
      </c>
      <c r="C60" s="187"/>
      <c r="D60" s="188"/>
      <c r="E60" s="126">
        <v>6</v>
      </c>
      <c r="F60" s="126" t="s">
        <v>6</v>
      </c>
      <c r="G60" s="127">
        <v>28</v>
      </c>
      <c r="H60" s="128">
        <v>0</v>
      </c>
      <c r="I60" s="128">
        <v>0</v>
      </c>
      <c r="J60" s="128">
        <v>28</v>
      </c>
      <c r="K60" s="129">
        <v>0</v>
      </c>
      <c r="L60" s="130" t="s">
        <v>47</v>
      </c>
      <c r="M60" s="131">
        <v>42</v>
      </c>
      <c r="N60" s="186" t="str">
        <f>IF(X60&lt;&gt;"",CONCATENATE($E$17,$F$17,".",$G$17,".","0",RIGHT($N$54,1),".",RIGHT(X60,1),$A58),"")</f>
        <v>M431.20.04.S2</v>
      </c>
      <c r="O60" s="187"/>
      <c r="P60" s="188"/>
      <c r="Q60" s="126">
        <v>10</v>
      </c>
      <c r="R60" s="126" t="s">
        <v>111</v>
      </c>
      <c r="S60" s="127">
        <v>0</v>
      </c>
      <c r="T60" s="128">
        <v>0</v>
      </c>
      <c r="U60" s="128">
        <v>0</v>
      </c>
      <c r="V60" s="128">
        <v>0</v>
      </c>
      <c r="W60" s="129">
        <v>150</v>
      </c>
      <c r="X60" s="130" t="s">
        <v>103</v>
      </c>
      <c r="Y60" s="131">
        <v>40</v>
      </c>
    </row>
    <row r="61" spans="1:25" s="57" customFormat="1" ht="15.75" customHeight="1" thickTop="1" x14ac:dyDescent="0.2">
      <c r="A61" s="198" t="s">
        <v>32</v>
      </c>
      <c r="B61" s="168" t="s">
        <v>109</v>
      </c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70"/>
      <c r="N61" s="169" t="s">
        <v>112</v>
      </c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70"/>
    </row>
    <row r="62" spans="1:25" s="57" customFormat="1" x14ac:dyDescent="0.2">
      <c r="A62" s="199"/>
      <c r="B62" s="171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3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3"/>
    </row>
    <row r="63" spans="1:25" s="57" customFormat="1" ht="15.75" customHeight="1" thickBot="1" x14ac:dyDescent="0.25">
      <c r="A63" s="200"/>
      <c r="B63" s="186" t="str">
        <f>IF(L63&lt;&gt;"",CONCATENATE($E$17,$F$17,".",$G$17,".","0",RIGHT($B$54,1),".",RIGHT(L63,1),$A61),"")</f>
        <v>M431.20.03.S3</v>
      </c>
      <c r="C63" s="187"/>
      <c r="D63" s="188"/>
      <c r="E63" s="126">
        <v>5</v>
      </c>
      <c r="F63" s="126" t="s">
        <v>6</v>
      </c>
      <c r="G63" s="127">
        <v>28</v>
      </c>
      <c r="H63" s="128">
        <v>0</v>
      </c>
      <c r="I63" s="128">
        <v>28</v>
      </c>
      <c r="J63" s="128">
        <v>0</v>
      </c>
      <c r="K63" s="129">
        <v>0</v>
      </c>
      <c r="L63" s="130" t="s">
        <v>103</v>
      </c>
      <c r="M63" s="131">
        <v>42</v>
      </c>
      <c r="N63" s="186" t="str">
        <f>IF(X63&lt;&gt;"",CONCATENATE($E$17,$F$17,".",$G$17,".","0",RIGHT($N$54,1),".",RIGHT(X63,1),$A61),"")</f>
        <v>M431.20.04.S3</v>
      </c>
      <c r="O63" s="187"/>
      <c r="P63" s="188"/>
      <c r="Q63" s="126">
        <v>10</v>
      </c>
      <c r="R63" s="126" t="s">
        <v>6</v>
      </c>
      <c r="S63" s="127">
        <v>0</v>
      </c>
      <c r="T63" s="128">
        <v>0</v>
      </c>
      <c r="U63" s="128">
        <v>0</v>
      </c>
      <c r="V63" s="128">
        <v>0</v>
      </c>
      <c r="W63" s="129">
        <v>0</v>
      </c>
      <c r="X63" s="130" t="s">
        <v>103</v>
      </c>
      <c r="Y63" s="131">
        <v>90</v>
      </c>
    </row>
    <row r="64" spans="1:25" s="57" customFormat="1" ht="21.75" customHeight="1" thickTop="1" x14ac:dyDescent="0.2">
      <c r="A64" s="198" t="s">
        <v>33</v>
      </c>
      <c r="B64" s="168" t="s">
        <v>110</v>
      </c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70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70"/>
    </row>
    <row r="65" spans="1:25" s="57" customFormat="1" ht="13.5" customHeight="1" x14ac:dyDescent="0.2">
      <c r="A65" s="199"/>
      <c r="B65" s="171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3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3"/>
    </row>
    <row r="66" spans="1:25" s="57" customFormat="1" ht="16.5" customHeight="1" thickBot="1" x14ac:dyDescent="0.25">
      <c r="A66" s="200"/>
      <c r="B66" s="186" t="str">
        <f>IF(L66&lt;&gt;"",CONCATENATE($E$17,$F$17,".",$G$17,".","0",RIGHT($B$54,1),".",RIGHT(L66,1),$A64),"")</f>
        <v>M431.20.03.A4</v>
      </c>
      <c r="C66" s="187"/>
      <c r="D66" s="188"/>
      <c r="E66" s="126">
        <v>6</v>
      </c>
      <c r="F66" s="126" t="s">
        <v>6</v>
      </c>
      <c r="G66" s="127">
        <v>28</v>
      </c>
      <c r="H66" s="128">
        <v>0</v>
      </c>
      <c r="I66" s="128">
        <v>0</v>
      </c>
      <c r="J66" s="128">
        <v>21</v>
      </c>
      <c r="K66" s="129">
        <v>0</v>
      </c>
      <c r="L66" s="130" t="s">
        <v>98</v>
      </c>
      <c r="M66" s="131">
        <v>42</v>
      </c>
      <c r="N66" s="186"/>
      <c r="O66" s="187"/>
      <c r="P66" s="188"/>
      <c r="Q66" s="126"/>
      <c r="R66" s="126"/>
      <c r="S66" s="127"/>
      <c r="T66" s="128"/>
      <c r="U66" s="128"/>
      <c r="V66" s="128"/>
      <c r="W66" s="129"/>
      <c r="X66" s="130"/>
      <c r="Y66" s="131"/>
    </row>
    <row r="67" spans="1:25" s="57" customFormat="1" ht="15" thickTop="1" x14ac:dyDescent="0.2">
      <c r="A67" s="198" t="s">
        <v>34</v>
      </c>
      <c r="B67" s="189" t="s">
        <v>136</v>
      </c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1"/>
      <c r="N67" s="168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70"/>
    </row>
    <row r="68" spans="1:25" s="57" customFormat="1" x14ac:dyDescent="0.2">
      <c r="A68" s="199"/>
      <c r="B68" s="192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4"/>
      <c r="N68" s="171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3"/>
    </row>
    <row r="69" spans="1:25" s="57" customFormat="1" ht="15" thickBot="1" x14ac:dyDescent="0.25">
      <c r="A69" s="200"/>
      <c r="B69" s="222" t="str">
        <f>IF(L69&lt;&gt;"",CONCATENATE($E$17,$F$17,".",$G$17,".","0",RIGHT($B$54,1),".",RIGHT(L69,1),$A67),"")</f>
        <v>M431.20.03.S5</v>
      </c>
      <c r="C69" s="223"/>
      <c r="D69" s="224"/>
      <c r="E69" s="126">
        <v>7</v>
      </c>
      <c r="F69" s="126" t="s">
        <v>111</v>
      </c>
      <c r="G69" s="127">
        <v>0</v>
      </c>
      <c r="H69" s="128">
        <v>0</v>
      </c>
      <c r="I69" s="128">
        <v>0</v>
      </c>
      <c r="J69" s="128">
        <v>0</v>
      </c>
      <c r="K69" s="129">
        <v>150</v>
      </c>
      <c r="L69" s="166" t="s">
        <v>103</v>
      </c>
      <c r="M69" s="167">
        <v>25</v>
      </c>
      <c r="N69" s="186" t="str">
        <f>IF(X69&lt;&gt;"",CONCATENATE($E$17,$F$17,".",$G$17,".","0",RIGHT($N$54,1),".",RIGHT(X69,1),$A67),"")</f>
        <v/>
      </c>
      <c r="O69" s="187"/>
      <c r="P69" s="188"/>
      <c r="Q69" s="126"/>
      <c r="R69" s="126"/>
      <c r="S69" s="127"/>
      <c r="T69" s="128"/>
      <c r="U69" s="128"/>
      <c r="V69" s="128"/>
      <c r="W69" s="129"/>
      <c r="X69" s="130"/>
      <c r="Y69" s="145"/>
    </row>
    <row r="70" spans="1:25" s="57" customFormat="1" ht="15" thickTop="1" x14ac:dyDescent="0.2">
      <c r="A70" s="198" t="s">
        <v>53</v>
      </c>
      <c r="B70" s="168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70"/>
      <c r="N70" s="168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70"/>
    </row>
    <row r="71" spans="1:25" s="57" customFormat="1" x14ac:dyDescent="0.2">
      <c r="A71" s="199"/>
      <c r="B71" s="171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3"/>
      <c r="N71" s="171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3"/>
    </row>
    <row r="72" spans="1:25" s="57" customFormat="1" ht="15" thickBot="1" x14ac:dyDescent="0.25">
      <c r="A72" s="200"/>
      <c r="B72" s="186" t="str">
        <f>IF(L72&lt;&gt;"",CONCATENATE($E$17,$F$17,".",$G$17,".","0",RIGHT($B$54,1),".",RIGHT(L72,1),$A70),"")</f>
        <v/>
      </c>
      <c r="C72" s="187"/>
      <c r="D72" s="188"/>
      <c r="E72" s="126"/>
      <c r="F72" s="126"/>
      <c r="G72" s="127"/>
      <c r="H72" s="128"/>
      <c r="I72" s="128"/>
      <c r="J72" s="128"/>
      <c r="K72" s="129"/>
      <c r="L72" s="130"/>
      <c r="M72" s="131"/>
      <c r="N72" s="186" t="str">
        <f>IF(X72&lt;&gt;"",CONCATENATE($E$17,$F$17,".",$G$17,".","0",RIGHT($N$54,1),".",RIGHT(X72,1),$A70),"")</f>
        <v/>
      </c>
      <c r="O72" s="187"/>
      <c r="P72" s="188"/>
      <c r="Q72" s="126"/>
      <c r="R72" s="126"/>
      <c r="S72" s="127"/>
      <c r="T72" s="128"/>
      <c r="U72" s="128"/>
      <c r="V72" s="128"/>
      <c r="W72" s="129"/>
      <c r="X72" s="130"/>
      <c r="Y72" s="145"/>
    </row>
    <row r="73" spans="1:25" s="57" customFormat="1" ht="15" thickTop="1" x14ac:dyDescent="0.2">
      <c r="A73" s="198" t="s">
        <v>54</v>
      </c>
      <c r="B73" s="168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70"/>
      <c r="N73" s="168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70"/>
    </row>
    <row r="74" spans="1:25" s="57" customFormat="1" x14ac:dyDescent="0.2">
      <c r="A74" s="199"/>
      <c r="B74" s="171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3"/>
      <c r="N74" s="171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3"/>
    </row>
    <row r="75" spans="1:25" s="57" customFormat="1" ht="15" thickBot="1" x14ac:dyDescent="0.25">
      <c r="A75" s="200"/>
      <c r="B75" s="186" t="str">
        <f>IF(L75&lt;&gt;"",CONCATENATE($E$17,$F$17,".",$G$17,".","0",RIGHT($B$54,1),".",RIGHT(L75,1),$A73),"")</f>
        <v/>
      </c>
      <c r="C75" s="187"/>
      <c r="D75" s="188"/>
      <c r="E75" s="126"/>
      <c r="F75" s="126"/>
      <c r="G75" s="127"/>
      <c r="H75" s="128"/>
      <c r="I75" s="128"/>
      <c r="J75" s="128"/>
      <c r="K75" s="129"/>
      <c r="L75" s="130"/>
      <c r="M75" s="131"/>
      <c r="N75" s="186" t="str">
        <f>IF(X75&lt;&gt;"",CONCATENATE($E$17,$F$17,".",$G$17,".","0",RIGHT($N$54,1),".",RIGHT(X75,1),$A73),"")</f>
        <v/>
      </c>
      <c r="O75" s="187"/>
      <c r="P75" s="188"/>
      <c r="Q75" s="126"/>
      <c r="R75" s="126"/>
      <c r="S75" s="127"/>
      <c r="T75" s="128"/>
      <c r="U75" s="128"/>
      <c r="V75" s="128"/>
      <c r="W75" s="129"/>
      <c r="X75" s="130"/>
      <c r="Y75" s="145"/>
    </row>
    <row r="76" spans="1:25" s="9" customFormat="1" ht="24" customHeight="1" thickTop="1" x14ac:dyDescent="0.2">
      <c r="A76" s="181" t="s">
        <v>51</v>
      </c>
      <c r="B76" s="29" t="s">
        <v>55</v>
      </c>
      <c r="C76" s="30"/>
      <c r="D76" s="30"/>
      <c r="E76" s="30"/>
      <c r="F76" s="110">
        <f>SUM(G57:J57,G60:J60,G63:J63,G66:J66,G69:J69,G72:J72,G75:J75)</f>
        <v>217</v>
      </c>
      <c r="G76" s="31" t="s">
        <v>7</v>
      </c>
      <c r="H76" s="32"/>
      <c r="I76" s="32"/>
      <c r="J76" s="32"/>
      <c r="K76" s="32"/>
      <c r="L76" s="33"/>
      <c r="M76" s="106">
        <f>SUM(M57,M60,M63,M66,M69,M72,M75)</f>
        <v>193</v>
      </c>
      <c r="N76" s="29" t="s">
        <v>55</v>
      </c>
      <c r="O76" s="30"/>
      <c r="P76" s="30"/>
      <c r="Q76" s="30"/>
      <c r="R76" s="34">
        <f>SUM(S57:V57,S60:V60,S63:V63,S66:V66,S69:V69,S72:V72,S75:V75)</f>
        <v>0</v>
      </c>
      <c r="S76" s="31" t="s">
        <v>7</v>
      </c>
      <c r="T76" s="32"/>
      <c r="U76" s="32"/>
      <c r="V76" s="32"/>
      <c r="W76" s="32"/>
      <c r="X76" s="33"/>
      <c r="Y76" s="108">
        <f>SUM(Y57,Y60,Y63,Y66,Y69,Y72,Y75)</f>
        <v>170</v>
      </c>
    </row>
    <row r="77" spans="1:25" s="9" customFormat="1" ht="29.25" customHeight="1" x14ac:dyDescent="0.2">
      <c r="A77" s="182"/>
      <c r="B77" s="177" t="s">
        <v>56</v>
      </c>
      <c r="C77" s="178"/>
      <c r="D77" s="35"/>
      <c r="E77" s="35"/>
      <c r="F77" s="111">
        <f>SUM(G57:K57,G60:K60,G63:K63,G66:K66,G69:K69,G72:K72,G75:K75)</f>
        <v>367</v>
      </c>
      <c r="G77" s="177" t="s">
        <v>58</v>
      </c>
      <c r="H77" s="178"/>
      <c r="I77" s="178"/>
      <c r="J77" s="35"/>
      <c r="K77" s="35"/>
      <c r="L77" s="36"/>
      <c r="M77" s="107">
        <f>F77+M76</f>
        <v>560</v>
      </c>
      <c r="N77" s="177" t="s">
        <v>56</v>
      </c>
      <c r="O77" s="178"/>
      <c r="P77" s="178"/>
      <c r="Q77" s="35"/>
      <c r="R77" s="37">
        <f>SUM(S57:W57,S60:W60,S63:W63,S66:W66,S69:W69,S72:W72,S75:W75)</f>
        <v>390</v>
      </c>
      <c r="S77" s="177" t="s">
        <v>58</v>
      </c>
      <c r="T77" s="178"/>
      <c r="U77" s="178"/>
      <c r="V77" s="38"/>
      <c r="W77" s="38"/>
      <c r="X77" s="38"/>
      <c r="Y77" s="113">
        <f>R77+Y76</f>
        <v>560</v>
      </c>
    </row>
    <row r="78" spans="1:25" s="9" customFormat="1" ht="15.75" customHeight="1" thickBot="1" x14ac:dyDescent="0.25">
      <c r="A78" s="183"/>
      <c r="B78" s="184" t="s">
        <v>8</v>
      </c>
      <c r="C78" s="185"/>
      <c r="D78" s="39"/>
      <c r="E78" s="40"/>
      <c r="F78" s="112">
        <f>SUM(E57,E60,E63,E66,E69,E72,E75)</f>
        <v>30</v>
      </c>
      <c r="G78" s="175" t="s">
        <v>9</v>
      </c>
      <c r="H78" s="176"/>
      <c r="I78" s="176"/>
      <c r="J78" s="176"/>
      <c r="K78" s="176"/>
      <c r="L78" s="196" t="s">
        <v>118</v>
      </c>
      <c r="M78" s="197"/>
      <c r="N78" s="179" t="s">
        <v>8</v>
      </c>
      <c r="O78" s="180"/>
      <c r="P78" s="41"/>
      <c r="Q78" s="53"/>
      <c r="R78" s="119">
        <f>SUM(Q57,Q60,Q63,Q66,Q69,Q72,Q75)</f>
        <v>30</v>
      </c>
      <c r="S78" s="175" t="s">
        <v>9</v>
      </c>
      <c r="T78" s="176"/>
      <c r="U78" s="176"/>
      <c r="V78" s="176"/>
      <c r="W78" s="69"/>
      <c r="X78" s="196" t="s">
        <v>120</v>
      </c>
      <c r="Y78" s="197"/>
    </row>
    <row r="79" spans="1:25" s="9" customFormat="1" ht="16.5" customHeight="1" thickTop="1" x14ac:dyDescent="0.2">
      <c r="A79" s="181" t="s">
        <v>52</v>
      </c>
      <c r="B79" s="29" t="s">
        <v>55</v>
      </c>
      <c r="C79" s="30"/>
      <c r="D79" s="30"/>
      <c r="E79" s="30"/>
      <c r="F79" s="161">
        <f>SUM(G81:J81)</f>
        <v>15.5</v>
      </c>
      <c r="G79" s="31" t="s">
        <v>7</v>
      </c>
      <c r="H79" s="32"/>
      <c r="I79" s="32"/>
      <c r="J79" s="32"/>
      <c r="K79" s="32"/>
      <c r="L79" s="33"/>
      <c r="M79" s="161">
        <f>M76/14</f>
        <v>13.785714285714286</v>
      </c>
      <c r="N79" s="29" t="s">
        <v>55</v>
      </c>
      <c r="O79" s="30"/>
      <c r="P79" s="30"/>
      <c r="Q79" s="30"/>
      <c r="R79" s="44">
        <f>SUM(S81:V81)</f>
        <v>0</v>
      </c>
      <c r="S79" s="31" t="s">
        <v>7</v>
      </c>
      <c r="T79" s="32"/>
      <c r="U79" s="32"/>
      <c r="V79" s="32"/>
      <c r="W79" s="32"/>
      <c r="X79" s="32"/>
      <c r="Y79" s="165">
        <f>Y76/14</f>
        <v>12.142857142857142</v>
      </c>
    </row>
    <row r="80" spans="1:25" s="9" customFormat="1" ht="16.5" customHeight="1" x14ac:dyDescent="0.2">
      <c r="A80" s="182"/>
      <c r="B80" s="177" t="s">
        <v>56</v>
      </c>
      <c r="C80" s="178"/>
      <c r="D80" s="35"/>
      <c r="E80" s="35"/>
      <c r="F80" s="162">
        <f>SUM(G81:K81)</f>
        <v>26.214285714285715</v>
      </c>
      <c r="G80" s="177" t="s">
        <v>58</v>
      </c>
      <c r="H80" s="178"/>
      <c r="I80" s="178"/>
      <c r="J80" s="35"/>
      <c r="K80" s="35"/>
      <c r="M80" s="107">
        <f>F80+M79</f>
        <v>40</v>
      </c>
      <c r="N80" s="177" t="s">
        <v>56</v>
      </c>
      <c r="O80" s="178"/>
      <c r="P80" s="178"/>
      <c r="Q80" s="35"/>
      <c r="R80" s="164">
        <f>SUM(S81:W81)</f>
        <v>27.857142857142858</v>
      </c>
      <c r="S80" s="177" t="s">
        <v>58</v>
      </c>
      <c r="T80" s="178"/>
      <c r="U80" s="178"/>
      <c r="V80" s="45"/>
      <c r="W80" s="45"/>
      <c r="X80" s="45"/>
      <c r="Y80" s="109">
        <f>Y77/14</f>
        <v>40</v>
      </c>
    </row>
    <row r="81" spans="1:25" s="9" customFormat="1" ht="15.75" customHeight="1" thickBot="1" x14ac:dyDescent="0.25">
      <c r="A81" s="211"/>
      <c r="B81" s="175" t="s">
        <v>10</v>
      </c>
      <c r="C81" s="176"/>
      <c r="D81" s="46"/>
      <c r="E81" s="46"/>
      <c r="F81" s="47"/>
      <c r="G81" s="48">
        <f>(G57+G60+G63+G66+G69+G72+G75)/14</f>
        <v>8</v>
      </c>
      <c r="H81" s="48">
        <f>(H57+H60+H63+H66+H69+H72+H75)/14</f>
        <v>0</v>
      </c>
      <c r="I81" s="48">
        <f>(I57+I60+I63+I66+I69+I72+I75)/14</f>
        <v>2</v>
      </c>
      <c r="J81" s="48">
        <f>(J57+J60+J63+J66+J69+J72+J75)/14</f>
        <v>5.5</v>
      </c>
      <c r="K81" s="48">
        <f>(K57+K60+K63+K66+K69+K72+K75)/14</f>
        <v>10.714285714285714</v>
      </c>
      <c r="L81" s="49" t="s">
        <v>57</v>
      </c>
      <c r="M81" s="50"/>
      <c r="N81" s="175" t="s">
        <v>10</v>
      </c>
      <c r="O81" s="176"/>
      <c r="P81" s="46"/>
      <c r="Q81" s="46"/>
      <c r="R81" s="47"/>
      <c r="S81" s="48">
        <f>(S57+S60+S63+S66+S69+S72+S75)/14</f>
        <v>0</v>
      </c>
      <c r="T81" s="48">
        <f>(T57+T60+T63+T66+T69+T72+T75)/14</f>
        <v>0</v>
      </c>
      <c r="U81" s="48">
        <f>(U57+U60+U63+U66+U69+U72+U75)/14</f>
        <v>0</v>
      </c>
      <c r="V81" s="48">
        <f>(V57+V60+V63+V66+V69+V72+V75)/14</f>
        <v>0</v>
      </c>
      <c r="W81" s="48">
        <f>(W57+W60+W63+W66+W69+W72+W75)/14</f>
        <v>27.857142857142858</v>
      </c>
      <c r="X81" s="49" t="s">
        <v>57</v>
      </c>
      <c r="Y81" s="50"/>
    </row>
    <row r="82" spans="1:25" ht="15" thickTop="1" x14ac:dyDescent="0.2">
      <c r="A82" s="58"/>
      <c r="B82" s="25"/>
      <c r="C82" s="25"/>
      <c r="D82" s="39"/>
      <c r="E82" s="39"/>
      <c r="F82" s="25"/>
      <c r="G82" s="59"/>
      <c r="H82" s="59"/>
      <c r="I82" s="59"/>
      <c r="J82" s="59"/>
      <c r="K82" s="59"/>
      <c r="L82" s="39"/>
      <c r="M82" s="39"/>
      <c r="N82" s="25"/>
      <c r="O82" s="25"/>
      <c r="P82" s="39"/>
      <c r="Q82" s="39"/>
      <c r="R82" s="25"/>
      <c r="S82" s="59"/>
      <c r="T82" s="59"/>
      <c r="U82" s="59"/>
      <c r="V82" s="59"/>
      <c r="W82" s="59"/>
      <c r="X82" s="39"/>
      <c r="Y82" s="39"/>
    </row>
    <row r="83" spans="1:25" s="9" customFormat="1" ht="15.75" x14ac:dyDescent="0.3">
      <c r="A83" s="60"/>
      <c r="F83" s="19"/>
      <c r="R83" s="61"/>
      <c r="S83" s="28"/>
      <c r="T83" s="61"/>
      <c r="U83" s="26"/>
      <c r="V83" s="61"/>
      <c r="W83" s="61"/>
      <c r="X83" s="61"/>
      <c r="Y83" s="28"/>
    </row>
    <row r="84" spans="1:25" s="57" customFormat="1" ht="15.75" customHeight="1" x14ac:dyDescent="0.2">
      <c r="A84" s="174" t="s">
        <v>46</v>
      </c>
      <c r="B84" s="174"/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</row>
    <row r="85" spans="1:25" s="57" customFormat="1" x14ac:dyDescent="0.2">
      <c r="A85" s="139"/>
      <c r="B85" s="143" t="s">
        <v>128</v>
      </c>
      <c r="C85" s="140"/>
      <c r="D85" s="140"/>
      <c r="E85" s="141"/>
      <c r="F85" s="141"/>
      <c r="G85" s="141"/>
      <c r="H85" s="141"/>
      <c r="I85" s="141"/>
      <c r="J85" s="141"/>
      <c r="K85" s="141"/>
      <c r="L85" s="140"/>
      <c r="M85" s="140"/>
      <c r="N85" s="140"/>
      <c r="O85" s="140"/>
      <c r="P85" s="141"/>
      <c r="Q85" s="141"/>
      <c r="R85" s="141"/>
      <c r="S85" s="141"/>
      <c r="T85" s="141"/>
      <c r="U85" s="141"/>
      <c r="V85" s="140"/>
      <c r="W85" s="140"/>
      <c r="X85" s="140"/>
      <c r="Y85" s="142"/>
    </row>
    <row r="86" spans="1:25" s="57" customFormat="1" x14ac:dyDescent="0.2">
      <c r="A86" s="143"/>
      <c r="B86" s="159" t="s">
        <v>121</v>
      </c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2"/>
    </row>
    <row r="87" spans="1:25" s="57" customFormat="1" x14ac:dyDescent="0.2">
      <c r="A87" s="139"/>
      <c r="B87" s="159" t="s">
        <v>122</v>
      </c>
      <c r="C87" s="140"/>
      <c r="D87" s="140"/>
      <c r="E87" s="141"/>
      <c r="F87" s="141"/>
      <c r="G87" s="141"/>
      <c r="H87" s="141"/>
      <c r="I87" s="141"/>
      <c r="J87" s="141"/>
      <c r="K87" s="141"/>
      <c r="L87" s="140"/>
      <c r="M87" s="140"/>
      <c r="N87" s="140"/>
      <c r="O87" s="140"/>
      <c r="P87" s="141"/>
      <c r="Q87" s="141"/>
      <c r="R87" s="141"/>
      <c r="S87" s="141"/>
      <c r="T87" s="141"/>
      <c r="U87" s="141"/>
      <c r="V87" s="140"/>
      <c r="W87" s="140"/>
      <c r="X87" s="140"/>
      <c r="Y87" s="142"/>
    </row>
    <row r="88" spans="1:25" s="57" customFormat="1" x14ac:dyDescent="0.2">
      <c r="A88" s="139"/>
      <c r="B88" s="159" t="s">
        <v>123</v>
      </c>
      <c r="C88" s="140"/>
      <c r="D88" s="140"/>
      <c r="E88" s="141"/>
      <c r="F88" s="141"/>
      <c r="G88" s="141"/>
      <c r="H88" s="141"/>
      <c r="I88" s="141"/>
      <c r="J88" s="141"/>
      <c r="K88" s="141"/>
      <c r="L88" s="140"/>
      <c r="M88" s="140"/>
      <c r="N88" s="140"/>
      <c r="O88" s="140"/>
      <c r="P88" s="141"/>
      <c r="Q88" s="141"/>
      <c r="R88" s="141"/>
      <c r="S88" s="141"/>
      <c r="T88" s="141"/>
      <c r="U88" s="141"/>
      <c r="V88" s="140"/>
      <c r="W88" s="140"/>
      <c r="X88" s="140"/>
      <c r="Y88" s="142"/>
    </row>
    <row r="89" spans="1:25" s="57" customFormat="1" x14ac:dyDescent="0.2">
      <c r="A89" s="139"/>
      <c r="B89" s="159" t="s">
        <v>124</v>
      </c>
      <c r="C89" s="160"/>
      <c r="D89" s="160"/>
      <c r="E89" s="141"/>
      <c r="F89" s="141"/>
      <c r="G89" s="141"/>
      <c r="H89" s="141"/>
      <c r="I89" s="141"/>
      <c r="J89" s="141"/>
      <c r="K89" s="141"/>
      <c r="L89" s="160"/>
      <c r="M89" s="160"/>
      <c r="N89" s="160"/>
      <c r="O89" s="160"/>
      <c r="P89" s="141"/>
      <c r="Q89" s="141"/>
      <c r="R89" s="141"/>
      <c r="S89" s="141"/>
      <c r="T89" s="141"/>
      <c r="U89" s="141"/>
      <c r="V89" s="160"/>
      <c r="W89" s="160"/>
      <c r="X89" s="160"/>
      <c r="Y89" s="142"/>
    </row>
    <row r="90" spans="1:25" s="57" customFormat="1" x14ac:dyDescent="0.2">
      <c r="A90" s="139"/>
      <c r="B90" s="159" t="s">
        <v>133</v>
      </c>
      <c r="C90" s="160"/>
      <c r="D90" s="160"/>
      <c r="E90" s="141"/>
      <c r="F90" s="141"/>
      <c r="G90" s="141"/>
      <c r="H90" s="141"/>
      <c r="I90" s="141"/>
      <c r="J90" s="141"/>
      <c r="K90" s="141"/>
      <c r="L90" s="160"/>
      <c r="M90" s="160"/>
      <c r="N90" s="160"/>
      <c r="O90" s="160"/>
      <c r="P90" s="141"/>
      <c r="Q90" s="141"/>
      <c r="R90" s="141"/>
      <c r="S90" s="141"/>
      <c r="T90" s="141"/>
      <c r="U90" s="141"/>
      <c r="V90" s="160"/>
      <c r="W90" s="160"/>
      <c r="X90" s="160"/>
      <c r="Y90" s="142"/>
    </row>
    <row r="91" spans="1:25" s="57" customFormat="1" x14ac:dyDescent="0.2">
      <c r="A91" s="139"/>
      <c r="B91" s="159" t="s">
        <v>134</v>
      </c>
      <c r="C91" s="140"/>
      <c r="D91" s="140"/>
      <c r="E91" s="141"/>
      <c r="F91" s="141"/>
      <c r="G91" s="141"/>
      <c r="H91" s="141"/>
      <c r="I91" s="141"/>
      <c r="J91" s="141"/>
      <c r="K91" s="141"/>
      <c r="L91" s="144"/>
      <c r="M91" s="144"/>
      <c r="N91" s="140"/>
      <c r="O91" s="140"/>
      <c r="P91" s="140"/>
      <c r="Q91" s="141"/>
      <c r="R91" s="141"/>
      <c r="S91" s="141"/>
      <c r="T91" s="141"/>
      <c r="U91" s="141"/>
      <c r="V91" s="141"/>
      <c r="W91" s="141"/>
      <c r="X91" s="144"/>
      <c r="Y91" s="144"/>
    </row>
    <row r="92" spans="1:25" s="57" customFormat="1" x14ac:dyDescent="0.2">
      <c r="A92" s="56"/>
      <c r="B92" s="62"/>
      <c r="C92" s="62"/>
      <c r="D92" s="62"/>
      <c r="E92" s="63"/>
      <c r="F92" s="63"/>
      <c r="G92" s="63"/>
      <c r="H92" s="63"/>
      <c r="I92" s="63"/>
      <c r="J92" s="63"/>
      <c r="K92" s="63"/>
      <c r="L92" s="64"/>
      <c r="M92" s="64"/>
      <c r="N92" s="62"/>
      <c r="O92" s="62"/>
      <c r="P92" s="62"/>
      <c r="Q92" s="63"/>
      <c r="R92" s="63"/>
      <c r="S92" s="63"/>
      <c r="T92" s="63"/>
      <c r="U92" s="63"/>
      <c r="V92" s="63"/>
      <c r="W92" s="63"/>
      <c r="X92" s="64"/>
      <c r="Y92" s="64"/>
    </row>
    <row r="93" spans="1:25" s="9" customFormat="1" ht="15" x14ac:dyDescent="0.25">
      <c r="A93" s="147" t="s">
        <v>22</v>
      </c>
      <c r="B93" s="148"/>
      <c r="C93" s="148"/>
      <c r="D93" s="148"/>
      <c r="E93" s="148"/>
      <c r="F93" s="149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50"/>
      <c r="S93" s="150"/>
      <c r="T93" s="150"/>
      <c r="U93" s="151" t="s">
        <v>23</v>
      </c>
      <c r="V93" s="150"/>
      <c r="W93" s="150"/>
      <c r="X93" s="150"/>
      <c r="Y93" s="148"/>
    </row>
    <row r="94" spans="1:25" s="9" customFormat="1" ht="15" x14ac:dyDescent="0.25">
      <c r="A94" s="152" t="s">
        <v>137</v>
      </c>
      <c r="B94" s="148"/>
      <c r="C94" s="148"/>
      <c r="D94" s="148"/>
      <c r="E94" s="148"/>
      <c r="F94" s="149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50"/>
      <c r="S94" s="153"/>
      <c r="T94" s="150"/>
      <c r="U94" s="138"/>
      <c r="V94" s="150"/>
      <c r="W94" s="150"/>
      <c r="X94" s="150" t="s">
        <v>138</v>
      </c>
      <c r="Y94" s="153"/>
    </row>
    <row r="95" spans="1:25" s="9" customFormat="1" ht="15" x14ac:dyDescent="0.25">
      <c r="A95" s="5"/>
      <c r="F95" s="19"/>
      <c r="R95" s="61"/>
      <c r="S95" s="28"/>
      <c r="T95" s="61"/>
      <c r="U95" s="26"/>
      <c r="V95" s="61"/>
      <c r="W95" s="61"/>
      <c r="X95" s="61"/>
      <c r="Y95" s="28"/>
    </row>
    <row r="96" spans="1:25" s="9" customFormat="1" ht="15" x14ac:dyDescent="0.25">
      <c r="A96" s="5"/>
      <c r="F96" s="19"/>
      <c r="R96" s="61"/>
      <c r="S96" s="28"/>
      <c r="T96" s="61"/>
      <c r="U96" s="26"/>
      <c r="V96" s="61"/>
      <c r="W96" s="61"/>
      <c r="X96" s="61"/>
      <c r="Y96" s="28"/>
    </row>
    <row r="97" spans="1:25" ht="15" x14ac:dyDescent="0.2">
      <c r="A97" s="226" t="s">
        <v>39</v>
      </c>
      <c r="B97" s="226"/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</row>
    <row r="98" spans="1:25" s="26" customFormat="1" ht="15" x14ac:dyDescent="0.25">
      <c r="A98" s="204" t="s">
        <v>135</v>
      </c>
      <c r="B98" s="204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204"/>
      <c r="X98" s="204"/>
      <c r="Y98" s="204"/>
    </row>
    <row r="99" spans="1:25" ht="15.75" thickBot="1" x14ac:dyDescent="0.3">
      <c r="A99" s="225" t="s">
        <v>0</v>
      </c>
      <c r="B99" s="225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25"/>
      <c r="V99" s="225"/>
      <c r="W99" s="225"/>
      <c r="X99" s="225"/>
      <c r="Y99" s="225"/>
    </row>
    <row r="100" spans="1:25" ht="16.5" thickTop="1" thickBot="1" x14ac:dyDescent="0.25">
      <c r="A100" s="27"/>
      <c r="B100" s="221" t="s">
        <v>2</v>
      </c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4"/>
      <c r="N100" s="213" t="s">
        <v>3</v>
      </c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4"/>
    </row>
    <row r="101" spans="1:25" s="57" customFormat="1" ht="15.75" customHeight="1" thickTop="1" x14ac:dyDescent="0.2">
      <c r="A101" s="199" t="s">
        <v>35</v>
      </c>
      <c r="B101" s="201" t="s">
        <v>113</v>
      </c>
      <c r="C101" s="202"/>
      <c r="D101" s="202"/>
      <c r="E101" s="202"/>
      <c r="F101" s="202"/>
      <c r="G101" s="202"/>
      <c r="H101" s="202"/>
      <c r="I101" s="202"/>
      <c r="J101" s="202"/>
      <c r="K101" s="202"/>
      <c r="L101" s="202"/>
      <c r="M101" s="203"/>
      <c r="N101" s="168" t="s">
        <v>115</v>
      </c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70"/>
    </row>
    <row r="102" spans="1:25" s="57" customFormat="1" x14ac:dyDescent="0.2">
      <c r="A102" s="199"/>
      <c r="B102" s="171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73"/>
      <c r="N102" s="171"/>
      <c r="O102" s="172"/>
      <c r="P102" s="172"/>
      <c r="Q102" s="172"/>
      <c r="R102" s="172"/>
      <c r="S102" s="172"/>
      <c r="T102" s="172"/>
      <c r="U102" s="172"/>
      <c r="V102" s="172"/>
      <c r="W102" s="172"/>
      <c r="X102" s="172"/>
      <c r="Y102" s="173"/>
    </row>
    <row r="103" spans="1:25" s="57" customFormat="1" ht="15.6" customHeight="1" thickBot="1" x14ac:dyDescent="0.25">
      <c r="A103" s="200"/>
      <c r="B103" s="186" t="str">
        <f>IF(L103&lt;&gt;"",CONCATENATE($E$17,$F$17,".",$G$17,".","0",RIGHT($B$22,1),".",RIGHT(L103,1),$A32, "-01"),"")</f>
        <v>M431.20.01.V4-01</v>
      </c>
      <c r="C103" s="187"/>
      <c r="D103" s="188"/>
      <c r="E103" s="126">
        <v>6</v>
      </c>
      <c r="F103" s="126" t="s">
        <v>6</v>
      </c>
      <c r="G103" s="127">
        <v>28</v>
      </c>
      <c r="H103" s="128">
        <v>0</v>
      </c>
      <c r="I103" s="128">
        <v>28</v>
      </c>
      <c r="J103" s="128">
        <v>0</v>
      </c>
      <c r="K103" s="129">
        <v>0</v>
      </c>
      <c r="L103" s="130" t="s">
        <v>47</v>
      </c>
      <c r="M103" s="131">
        <v>42</v>
      </c>
      <c r="N103" s="186" t="str">
        <f>IF(X103&lt;&gt;"",CONCATENATE($E$17,$F$17,".",$G$17,".","0",RIGHT($N$22,1),".",RIGHT(X103,1),$A29, "-01"),"")</f>
        <v>M431.20.02.S3-01</v>
      </c>
      <c r="O103" s="187"/>
      <c r="P103" s="188"/>
      <c r="Q103" s="126">
        <v>5</v>
      </c>
      <c r="R103" s="126" t="s">
        <v>6</v>
      </c>
      <c r="S103" s="127">
        <v>28</v>
      </c>
      <c r="T103" s="128">
        <v>0</v>
      </c>
      <c r="U103" s="128">
        <v>14</v>
      </c>
      <c r="V103" s="128">
        <v>14</v>
      </c>
      <c r="W103" s="129">
        <v>0</v>
      </c>
      <c r="X103" s="130" t="s">
        <v>103</v>
      </c>
      <c r="Y103" s="131">
        <v>35</v>
      </c>
    </row>
    <row r="104" spans="1:25" s="57" customFormat="1" ht="15.75" customHeight="1" thickTop="1" x14ac:dyDescent="0.2">
      <c r="A104" s="199" t="s">
        <v>36</v>
      </c>
      <c r="B104" s="201" t="s">
        <v>114</v>
      </c>
      <c r="C104" s="202"/>
      <c r="D104" s="202"/>
      <c r="E104" s="202"/>
      <c r="F104" s="202"/>
      <c r="G104" s="202"/>
      <c r="H104" s="202"/>
      <c r="I104" s="202"/>
      <c r="J104" s="202"/>
      <c r="K104" s="202"/>
      <c r="L104" s="202"/>
      <c r="M104" s="203"/>
      <c r="N104" s="168" t="s">
        <v>116</v>
      </c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70"/>
    </row>
    <row r="105" spans="1:25" s="57" customFormat="1" x14ac:dyDescent="0.2">
      <c r="A105" s="199"/>
      <c r="B105" s="171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3"/>
      <c r="N105" s="171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3"/>
    </row>
    <row r="106" spans="1:25" s="57" customFormat="1" ht="16.899999999999999" customHeight="1" thickBot="1" x14ac:dyDescent="0.25">
      <c r="A106" s="200"/>
      <c r="B106" s="186" t="str">
        <f>IF(L106&lt;&gt;"",CONCATENATE($E$17,$F$17,".",$G$17,".","0",RIGHT($B$22,1),".",RIGHT(L106,1),$A32, "-02"),"")</f>
        <v>M431.20.01.V4-02</v>
      </c>
      <c r="C106" s="187"/>
      <c r="D106" s="188"/>
      <c r="E106" s="126">
        <v>6</v>
      </c>
      <c r="F106" s="126" t="s">
        <v>6</v>
      </c>
      <c r="G106" s="127">
        <v>28</v>
      </c>
      <c r="H106" s="128">
        <v>0</v>
      </c>
      <c r="I106" s="128">
        <v>28</v>
      </c>
      <c r="J106" s="128">
        <v>0</v>
      </c>
      <c r="K106" s="129">
        <v>0</v>
      </c>
      <c r="L106" s="130" t="s">
        <v>47</v>
      </c>
      <c r="M106" s="131">
        <v>42</v>
      </c>
      <c r="N106" s="186" t="str">
        <f>IF(X106&lt;&gt;"",CONCATENATE($E$17,$F$17,".",$G$17,".","0",RIGHT($N$22,1),".",RIGHT(X106,1),$A29, "-02"),"")</f>
        <v>M431.20.02.S3-02</v>
      </c>
      <c r="O106" s="187"/>
      <c r="P106" s="188"/>
      <c r="Q106" s="126">
        <v>5</v>
      </c>
      <c r="R106" s="126" t="s">
        <v>6</v>
      </c>
      <c r="S106" s="127">
        <v>28</v>
      </c>
      <c r="T106" s="128">
        <v>0</v>
      </c>
      <c r="U106" s="128">
        <v>14</v>
      </c>
      <c r="V106" s="128">
        <v>14</v>
      </c>
      <c r="W106" s="129">
        <v>0</v>
      </c>
      <c r="X106" s="130" t="s">
        <v>103</v>
      </c>
      <c r="Y106" s="131">
        <v>35</v>
      </c>
    </row>
    <row r="107" spans="1:25" s="57" customFormat="1" ht="15.75" customHeight="1" thickTop="1" x14ac:dyDescent="0.2">
      <c r="A107" s="198" t="s">
        <v>37</v>
      </c>
      <c r="B107" s="168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70"/>
      <c r="N107" s="168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70"/>
    </row>
    <row r="108" spans="1:25" s="57" customFormat="1" ht="3.6" customHeight="1" x14ac:dyDescent="0.2">
      <c r="A108" s="199"/>
      <c r="B108" s="171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3"/>
      <c r="N108" s="171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3"/>
    </row>
    <row r="109" spans="1:25" s="57" customFormat="1" ht="17.45" customHeight="1" thickBot="1" x14ac:dyDescent="0.25">
      <c r="A109" s="200"/>
      <c r="B109" s="186"/>
      <c r="C109" s="187"/>
      <c r="D109" s="188"/>
      <c r="E109" s="126"/>
      <c r="F109" s="126"/>
      <c r="G109" s="127"/>
      <c r="H109" s="128"/>
      <c r="I109" s="128"/>
      <c r="J109" s="128"/>
      <c r="K109" s="129"/>
      <c r="L109" s="130"/>
      <c r="M109" s="131"/>
      <c r="N109" s="186"/>
      <c r="O109" s="187"/>
      <c r="P109" s="188"/>
      <c r="Q109" s="126"/>
      <c r="R109" s="126"/>
      <c r="S109" s="127"/>
      <c r="T109" s="128"/>
      <c r="U109" s="128"/>
      <c r="V109" s="128"/>
      <c r="W109" s="129"/>
      <c r="X109" s="130"/>
      <c r="Y109" s="131"/>
    </row>
    <row r="110" spans="1:25" s="57" customFormat="1" ht="15.75" customHeight="1" thickTop="1" x14ac:dyDescent="0.2">
      <c r="A110" s="198" t="s">
        <v>38</v>
      </c>
      <c r="B110" s="215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7"/>
      <c r="N110" s="168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70"/>
    </row>
    <row r="111" spans="1:25" s="57" customFormat="1" x14ac:dyDescent="0.2">
      <c r="A111" s="199"/>
      <c r="B111" s="218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20"/>
      <c r="N111" s="171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3"/>
    </row>
    <row r="112" spans="1:25" s="57" customFormat="1" ht="18.600000000000001" customHeight="1" thickBot="1" x14ac:dyDescent="0.25">
      <c r="A112" s="200"/>
      <c r="B112" s="186"/>
      <c r="C112" s="187"/>
      <c r="D112" s="188"/>
      <c r="E112" s="126"/>
      <c r="F112" s="126"/>
      <c r="G112" s="127"/>
      <c r="H112" s="128"/>
      <c r="I112" s="128"/>
      <c r="J112" s="128"/>
      <c r="K112" s="129"/>
      <c r="L112" s="130"/>
      <c r="M112" s="131"/>
      <c r="N112" s="186"/>
      <c r="O112" s="187"/>
      <c r="P112" s="188"/>
      <c r="Q112" s="126"/>
      <c r="R112" s="126"/>
      <c r="S112" s="127"/>
      <c r="T112" s="128"/>
      <c r="U112" s="128"/>
      <c r="V112" s="128"/>
      <c r="W112" s="129"/>
      <c r="X112" s="130"/>
      <c r="Y112" s="131"/>
    </row>
    <row r="113" spans="1:25" s="57" customFormat="1" ht="19.149999999999999" customHeight="1" thickTop="1" x14ac:dyDescent="0.2">
      <c r="A113" s="198" t="s">
        <v>40</v>
      </c>
      <c r="B113" s="215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7"/>
      <c r="N113" s="168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70"/>
    </row>
    <row r="114" spans="1:25" s="57" customFormat="1" ht="2.4500000000000002" customHeight="1" x14ac:dyDescent="0.2">
      <c r="A114" s="199"/>
      <c r="B114" s="218"/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20"/>
      <c r="N114" s="171"/>
      <c r="O114" s="172"/>
      <c r="P114" s="172"/>
      <c r="Q114" s="172"/>
      <c r="R114" s="172"/>
      <c r="S114" s="172"/>
      <c r="T114" s="172"/>
      <c r="U114" s="172"/>
      <c r="V114" s="172"/>
      <c r="W114" s="172"/>
      <c r="X114" s="172"/>
      <c r="Y114" s="173"/>
    </row>
    <row r="115" spans="1:25" s="57" customFormat="1" ht="26.25" customHeight="1" thickBot="1" x14ac:dyDescent="0.25">
      <c r="A115" s="200"/>
      <c r="B115" s="186"/>
      <c r="C115" s="187"/>
      <c r="D115" s="188"/>
      <c r="E115" s="126"/>
      <c r="F115" s="126"/>
      <c r="G115" s="127"/>
      <c r="H115" s="128"/>
      <c r="I115" s="128"/>
      <c r="J115" s="128"/>
      <c r="K115" s="129"/>
      <c r="L115" s="130"/>
      <c r="M115" s="131"/>
      <c r="N115" s="186"/>
      <c r="O115" s="187"/>
      <c r="P115" s="188"/>
      <c r="Q115" s="126"/>
      <c r="R115" s="126"/>
      <c r="S115" s="127"/>
      <c r="T115" s="128"/>
      <c r="U115" s="128"/>
      <c r="V115" s="128"/>
      <c r="W115" s="129"/>
      <c r="X115" s="130"/>
      <c r="Y115" s="131"/>
    </row>
    <row r="116" spans="1:25" s="57" customFormat="1" ht="18" customHeight="1" thickTop="1" x14ac:dyDescent="0.2">
      <c r="A116" s="198" t="s">
        <v>41</v>
      </c>
      <c r="B116" s="168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70"/>
      <c r="N116" s="168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70"/>
    </row>
    <row r="117" spans="1:25" s="57" customFormat="1" ht="7.15" customHeight="1" x14ac:dyDescent="0.2">
      <c r="A117" s="199"/>
      <c r="B117" s="171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3"/>
      <c r="N117" s="171"/>
      <c r="O117" s="172"/>
      <c r="P117" s="172"/>
      <c r="Q117" s="172"/>
      <c r="R117" s="172"/>
      <c r="S117" s="172"/>
      <c r="T117" s="172"/>
      <c r="U117" s="172"/>
      <c r="V117" s="172"/>
      <c r="W117" s="172"/>
      <c r="X117" s="172"/>
      <c r="Y117" s="173"/>
    </row>
    <row r="118" spans="1:25" s="57" customFormat="1" ht="24.75" customHeight="1" thickBot="1" x14ac:dyDescent="0.25">
      <c r="A118" s="200"/>
      <c r="B118" s="186"/>
      <c r="C118" s="187"/>
      <c r="D118" s="188"/>
      <c r="E118" s="126"/>
      <c r="F118" s="126"/>
      <c r="G118" s="127"/>
      <c r="H118" s="128"/>
      <c r="I118" s="128"/>
      <c r="J118" s="128"/>
      <c r="K118" s="129"/>
      <c r="L118" s="130"/>
      <c r="M118" s="131"/>
      <c r="N118" s="186"/>
      <c r="O118" s="187"/>
      <c r="P118" s="188"/>
      <c r="Q118" s="126"/>
      <c r="R118" s="126"/>
      <c r="S118" s="127"/>
      <c r="T118" s="128"/>
      <c r="U118" s="128"/>
      <c r="V118" s="128"/>
      <c r="W118" s="129"/>
      <c r="X118" s="130"/>
      <c r="Y118" s="131"/>
    </row>
    <row r="119" spans="1:25" ht="15" thickTop="1" x14ac:dyDescent="0.2"/>
    <row r="120" spans="1:25" ht="15" x14ac:dyDescent="0.2">
      <c r="A120" s="226" t="s">
        <v>39</v>
      </c>
      <c r="B120" s="226"/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6"/>
      <c r="X120" s="226"/>
      <c r="Y120" s="226"/>
    </row>
    <row r="121" spans="1:25" s="26" customFormat="1" ht="15" x14ac:dyDescent="0.25">
      <c r="A121" s="204" t="s">
        <v>135</v>
      </c>
      <c r="B121" s="204"/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4"/>
      <c r="Q121" s="204"/>
      <c r="R121" s="204"/>
      <c r="S121" s="204"/>
      <c r="T121" s="204"/>
      <c r="U121" s="204"/>
      <c r="V121" s="204"/>
      <c r="W121" s="204"/>
      <c r="X121" s="204"/>
      <c r="Y121" s="204"/>
    </row>
    <row r="122" spans="1:25" ht="15.75" thickBot="1" x14ac:dyDescent="0.3">
      <c r="A122" s="225" t="s">
        <v>1</v>
      </c>
      <c r="B122" s="225"/>
      <c r="C122" s="225"/>
      <c r="D122" s="225"/>
      <c r="E122" s="225"/>
      <c r="F122" s="225"/>
      <c r="G122" s="225"/>
      <c r="H122" s="225"/>
      <c r="I122" s="225"/>
      <c r="J122" s="225"/>
      <c r="K122" s="225"/>
      <c r="L122" s="225"/>
      <c r="M122" s="225"/>
      <c r="N122" s="225"/>
      <c r="O122" s="225"/>
      <c r="P122" s="225"/>
      <c r="Q122" s="225"/>
      <c r="R122" s="225"/>
      <c r="S122" s="225"/>
      <c r="T122" s="225"/>
      <c r="U122" s="225"/>
      <c r="V122" s="225"/>
      <c r="W122" s="225"/>
      <c r="X122" s="225"/>
      <c r="Y122" s="225"/>
    </row>
    <row r="123" spans="1:25" ht="16.5" thickTop="1" thickBot="1" x14ac:dyDescent="0.25">
      <c r="A123" s="27"/>
      <c r="B123" s="221" t="s">
        <v>4</v>
      </c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4"/>
      <c r="N123" s="213" t="s">
        <v>5</v>
      </c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4"/>
    </row>
    <row r="124" spans="1:25" s="57" customFormat="1" ht="15.75" customHeight="1" thickTop="1" x14ac:dyDescent="0.2">
      <c r="A124" s="199" t="s">
        <v>35</v>
      </c>
      <c r="B124" s="255"/>
      <c r="C124" s="256"/>
      <c r="D124" s="256"/>
      <c r="E124" s="256"/>
      <c r="F124" s="256"/>
      <c r="G124" s="256"/>
      <c r="H124" s="256"/>
      <c r="I124" s="256"/>
      <c r="J124" s="256"/>
      <c r="K124" s="256"/>
      <c r="L124" s="256"/>
      <c r="M124" s="257"/>
      <c r="N124" s="168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70"/>
    </row>
    <row r="125" spans="1:25" s="57" customFormat="1" x14ac:dyDescent="0.2">
      <c r="A125" s="199"/>
      <c r="B125" s="218"/>
      <c r="C125" s="219"/>
      <c r="D125" s="219"/>
      <c r="E125" s="219"/>
      <c r="F125" s="219"/>
      <c r="G125" s="219"/>
      <c r="H125" s="219"/>
      <c r="I125" s="219"/>
      <c r="J125" s="219"/>
      <c r="K125" s="219"/>
      <c r="L125" s="219"/>
      <c r="M125" s="220"/>
      <c r="N125" s="171"/>
      <c r="O125" s="172"/>
      <c r="P125" s="172"/>
      <c r="Q125" s="172"/>
      <c r="R125" s="172"/>
      <c r="S125" s="172"/>
      <c r="T125" s="172"/>
      <c r="U125" s="172"/>
      <c r="V125" s="172"/>
      <c r="W125" s="172"/>
      <c r="X125" s="172"/>
      <c r="Y125" s="173"/>
    </row>
    <row r="126" spans="1:25" s="57" customFormat="1" ht="15.6" customHeight="1" thickBot="1" x14ac:dyDescent="0.25">
      <c r="A126" s="200"/>
      <c r="B126" s="186"/>
      <c r="C126" s="187"/>
      <c r="D126" s="188"/>
      <c r="E126" s="126"/>
      <c r="F126" s="126"/>
      <c r="G126" s="127"/>
      <c r="H126" s="128"/>
      <c r="I126" s="128"/>
      <c r="J126" s="128"/>
      <c r="K126" s="129"/>
      <c r="L126" s="130"/>
      <c r="M126" s="131"/>
      <c r="N126" s="186"/>
      <c r="O126" s="187"/>
      <c r="P126" s="188"/>
      <c r="Q126" s="126"/>
      <c r="R126" s="126"/>
      <c r="S126" s="127"/>
      <c r="T126" s="128"/>
      <c r="U126" s="128"/>
      <c r="V126" s="128"/>
      <c r="W126" s="129"/>
      <c r="X126" s="130"/>
      <c r="Y126" s="131"/>
    </row>
    <row r="127" spans="1:25" s="57" customFormat="1" ht="15.75" customHeight="1" thickTop="1" x14ac:dyDescent="0.2">
      <c r="A127" s="199" t="s">
        <v>36</v>
      </c>
      <c r="B127" s="201"/>
      <c r="C127" s="202"/>
      <c r="D127" s="202"/>
      <c r="E127" s="202"/>
      <c r="F127" s="202"/>
      <c r="G127" s="202"/>
      <c r="H127" s="202"/>
      <c r="I127" s="202"/>
      <c r="J127" s="202"/>
      <c r="K127" s="202"/>
      <c r="L127" s="202"/>
      <c r="M127" s="203"/>
      <c r="N127" s="168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70"/>
    </row>
    <row r="128" spans="1:25" s="57" customFormat="1" x14ac:dyDescent="0.2">
      <c r="A128" s="199"/>
      <c r="B128" s="171"/>
      <c r="C128" s="172"/>
      <c r="D128" s="172"/>
      <c r="E128" s="172"/>
      <c r="F128" s="172"/>
      <c r="G128" s="172"/>
      <c r="H128" s="172"/>
      <c r="I128" s="172"/>
      <c r="J128" s="172"/>
      <c r="K128" s="172"/>
      <c r="L128" s="172"/>
      <c r="M128" s="173"/>
      <c r="N128" s="171"/>
      <c r="O128" s="172"/>
      <c r="P128" s="172"/>
      <c r="Q128" s="172"/>
      <c r="R128" s="172"/>
      <c r="S128" s="172"/>
      <c r="T128" s="172"/>
      <c r="U128" s="172"/>
      <c r="V128" s="172"/>
      <c r="W128" s="172"/>
      <c r="X128" s="172"/>
      <c r="Y128" s="173"/>
    </row>
    <row r="129" spans="1:25" s="57" customFormat="1" ht="16.899999999999999" customHeight="1" thickBot="1" x14ac:dyDescent="0.25">
      <c r="A129" s="200"/>
      <c r="B129" s="186"/>
      <c r="C129" s="187"/>
      <c r="D129" s="188"/>
      <c r="E129" s="126"/>
      <c r="F129" s="126"/>
      <c r="G129" s="127"/>
      <c r="H129" s="128"/>
      <c r="I129" s="128"/>
      <c r="J129" s="128"/>
      <c r="K129" s="129"/>
      <c r="L129" s="130"/>
      <c r="M129" s="131"/>
      <c r="N129" s="186"/>
      <c r="O129" s="187"/>
      <c r="P129" s="188"/>
      <c r="Q129" s="126"/>
      <c r="R129" s="126"/>
      <c r="S129" s="127"/>
      <c r="T129" s="128"/>
      <c r="U129" s="128"/>
      <c r="V129" s="128"/>
      <c r="W129" s="129"/>
      <c r="X129" s="130"/>
      <c r="Y129" s="131"/>
    </row>
    <row r="130" spans="1:25" s="57" customFormat="1" ht="15.75" customHeight="1" thickTop="1" x14ac:dyDescent="0.2">
      <c r="A130" s="198" t="s">
        <v>37</v>
      </c>
      <c r="B130" s="168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70"/>
      <c r="N130" s="168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70"/>
    </row>
    <row r="131" spans="1:25" s="57" customFormat="1" ht="3.6" customHeight="1" x14ac:dyDescent="0.2">
      <c r="A131" s="199"/>
      <c r="B131" s="171"/>
      <c r="C131" s="172"/>
      <c r="D131" s="172"/>
      <c r="E131" s="172"/>
      <c r="F131" s="172"/>
      <c r="G131" s="172"/>
      <c r="H131" s="172"/>
      <c r="I131" s="172"/>
      <c r="J131" s="172"/>
      <c r="K131" s="172"/>
      <c r="L131" s="172"/>
      <c r="M131" s="173"/>
      <c r="N131" s="171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3"/>
    </row>
    <row r="132" spans="1:25" s="57" customFormat="1" ht="17.45" customHeight="1" thickBot="1" x14ac:dyDescent="0.25">
      <c r="A132" s="200"/>
      <c r="B132" s="186"/>
      <c r="C132" s="187"/>
      <c r="D132" s="188"/>
      <c r="E132" s="126"/>
      <c r="F132" s="126"/>
      <c r="G132" s="127"/>
      <c r="H132" s="128"/>
      <c r="I132" s="128"/>
      <c r="J132" s="128"/>
      <c r="K132" s="129"/>
      <c r="L132" s="130"/>
      <c r="M132" s="131"/>
      <c r="N132" s="186"/>
      <c r="O132" s="187"/>
      <c r="P132" s="188"/>
      <c r="Q132" s="126"/>
      <c r="R132" s="126"/>
      <c r="S132" s="127"/>
      <c r="T132" s="128"/>
      <c r="U132" s="128"/>
      <c r="V132" s="128"/>
      <c r="W132" s="129"/>
      <c r="X132" s="130"/>
      <c r="Y132" s="131"/>
    </row>
    <row r="133" spans="1:25" s="57" customFormat="1" ht="15.75" customHeight="1" thickTop="1" x14ac:dyDescent="0.2">
      <c r="A133" s="198" t="s">
        <v>38</v>
      </c>
      <c r="B133" s="215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7"/>
      <c r="N133" s="168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70"/>
    </row>
    <row r="134" spans="1:25" s="57" customFormat="1" x14ac:dyDescent="0.2">
      <c r="A134" s="199"/>
      <c r="B134" s="218"/>
      <c r="C134" s="219"/>
      <c r="D134" s="219"/>
      <c r="E134" s="219"/>
      <c r="F134" s="219"/>
      <c r="G134" s="219"/>
      <c r="H134" s="219"/>
      <c r="I134" s="219"/>
      <c r="J134" s="219"/>
      <c r="K134" s="219"/>
      <c r="L134" s="219"/>
      <c r="M134" s="220"/>
      <c r="N134" s="171"/>
      <c r="O134" s="172"/>
      <c r="P134" s="172"/>
      <c r="Q134" s="172"/>
      <c r="R134" s="172"/>
      <c r="S134" s="172"/>
      <c r="T134" s="172"/>
      <c r="U134" s="172"/>
      <c r="V134" s="172"/>
      <c r="W134" s="172"/>
      <c r="X134" s="172"/>
      <c r="Y134" s="173"/>
    </row>
    <row r="135" spans="1:25" s="57" customFormat="1" ht="18.600000000000001" customHeight="1" thickBot="1" x14ac:dyDescent="0.25">
      <c r="A135" s="200"/>
      <c r="B135" s="186"/>
      <c r="C135" s="187"/>
      <c r="D135" s="188"/>
      <c r="E135" s="126"/>
      <c r="F135" s="126"/>
      <c r="G135" s="127"/>
      <c r="H135" s="128"/>
      <c r="I135" s="128"/>
      <c r="J135" s="128"/>
      <c r="K135" s="129"/>
      <c r="L135" s="130"/>
      <c r="M135" s="131"/>
      <c r="N135" s="186"/>
      <c r="O135" s="187"/>
      <c r="P135" s="188"/>
      <c r="Q135" s="126"/>
      <c r="R135" s="126"/>
      <c r="S135" s="127"/>
      <c r="T135" s="128"/>
      <c r="U135" s="128"/>
      <c r="V135" s="128"/>
      <c r="W135" s="129"/>
      <c r="X135" s="130"/>
      <c r="Y135" s="131"/>
    </row>
    <row r="136" spans="1:25" s="57" customFormat="1" ht="19.149999999999999" customHeight="1" thickTop="1" x14ac:dyDescent="0.2">
      <c r="A136" s="198" t="s">
        <v>40</v>
      </c>
      <c r="B136" s="215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7"/>
      <c r="N136" s="168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70"/>
    </row>
    <row r="137" spans="1:25" s="57" customFormat="1" ht="2.4500000000000002" customHeight="1" x14ac:dyDescent="0.2">
      <c r="A137" s="199"/>
      <c r="B137" s="218"/>
      <c r="C137" s="219"/>
      <c r="D137" s="219"/>
      <c r="E137" s="219"/>
      <c r="F137" s="219"/>
      <c r="G137" s="219"/>
      <c r="H137" s="219"/>
      <c r="I137" s="219"/>
      <c r="J137" s="219"/>
      <c r="K137" s="219"/>
      <c r="L137" s="219"/>
      <c r="M137" s="220"/>
      <c r="N137" s="171"/>
      <c r="O137" s="172"/>
      <c r="P137" s="172"/>
      <c r="Q137" s="172"/>
      <c r="R137" s="172"/>
      <c r="S137" s="172"/>
      <c r="T137" s="172"/>
      <c r="U137" s="172"/>
      <c r="V137" s="172"/>
      <c r="W137" s="172"/>
      <c r="X137" s="172"/>
      <c r="Y137" s="173"/>
    </row>
    <row r="138" spans="1:25" s="57" customFormat="1" ht="26.25" customHeight="1" thickBot="1" x14ac:dyDescent="0.25">
      <c r="A138" s="200"/>
      <c r="B138" s="186"/>
      <c r="C138" s="187"/>
      <c r="D138" s="188"/>
      <c r="E138" s="126"/>
      <c r="F138" s="126"/>
      <c r="G138" s="127"/>
      <c r="H138" s="128"/>
      <c r="I138" s="128"/>
      <c r="J138" s="128"/>
      <c r="K138" s="129"/>
      <c r="L138" s="130"/>
      <c r="M138" s="131"/>
      <c r="N138" s="186"/>
      <c r="O138" s="187"/>
      <c r="P138" s="188"/>
      <c r="Q138" s="126"/>
      <c r="R138" s="126"/>
      <c r="S138" s="127"/>
      <c r="T138" s="128"/>
      <c r="U138" s="128"/>
      <c r="V138" s="128"/>
      <c r="W138" s="129"/>
      <c r="X138" s="130"/>
      <c r="Y138" s="131"/>
    </row>
    <row r="139" spans="1:25" s="57" customFormat="1" ht="18" customHeight="1" thickTop="1" x14ac:dyDescent="0.2">
      <c r="A139" s="198" t="s">
        <v>41</v>
      </c>
      <c r="B139" s="168"/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70"/>
      <c r="N139" s="168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70"/>
    </row>
    <row r="140" spans="1:25" s="57" customFormat="1" ht="7.15" customHeight="1" x14ac:dyDescent="0.2">
      <c r="A140" s="199"/>
      <c r="B140" s="171"/>
      <c r="C140" s="172"/>
      <c r="D140" s="172"/>
      <c r="E140" s="172"/>
      <c r="F140" s="172"/>
      <c r="G140" s="172"/>
      <c r="H140" s="172"/>
      <c r="I140" s="172"/>
      <c r="J140" s="172"/>
      <c r="K140" s="172"/>
      <c r="L140" s="172"/>
      <c r="M140" s="173"/>
      <c r="N140" s="171"/>
      <c r="O140" s="172"/>
      <c r="P140" s="172"/>
      <c r="Q140" s="172"/>
      <c r="R140" s="172"/>
      <c r="S140" s="172"/>
      <c r="T140" s="172"/>
      <c r="U140" s="172"/>
      <c r="V140" s="172"/>
      <c r="W140" s="172"/>
      <c r="X140" s="172"/>
      <c r="Y140" s="173"/>
    </row>
    <row r="141" spans="1:25" s="57" customFormat="1" ht="24.75" customHeight="1" thickBot="1" x14ac:dyDescent="0.25">
      <c r="A141" s="200"/>
      <c r="B141" s="186"/>
      <c r="C141" s="187"/>
      <c r="D141" s="188"/>
      <c r="E141" s="126"/>
      <c r="F141" s="126"/>
      <c r="G141" s="127"/>
      <c r="H141" s="128"/>
      <c r="I141" s="128"/>
      <c r="J141" s="128"/>
      <c r="K141" s="129"/>
      <c r="L141" s="130"/>
      <c r="M141" s="131"/>
      <c r="N141" s="186"/>
      <c r="O141" s="187"/>
      <c r="P141" s="188"/>
      <c r="Q141" s="126"/>
      <c r="R141" s="126"/>
      <c r="S141" s="127"/>
      <c r="T141" s="128"/>
      <c r="U141" s="128"/>
      <c r="V141" s="128"/>
      <c r="W141" s="129"/>
      <c r="X141" s="130"/>
      <c r="Y141" s="131"/>
    </row>
    <row r="142" spans="1:25" s="57" customFormat="1" ht="24.75" customHeight="1" thickTop="1" x14ac:dyDescent="0.2">
      <c r="A142" s="65"/>
      <c r="B142" s="62"/>
      <c r="C142" s="62"/>
      <c r="D142" s="62"/>
      <c r="E142" s="63"/>
      <c r="F142" s="63"/>
      <c r="G142" s="63"/>
      <c r="H142" s="63"/>
      <c r="I142" s="63"/>
      <c r="J142" s="63"/>
      <c r="K142" s="63"/>
      <c r="L142" s="64"/>
      <c r="M142" s="64"/>
      <c r="N142" s="62"/>
      <c r="O142" s="62"/>
      <c r="P142" s="62"/>
      <c r="Q142" s="63"/>
      <c r="R142" s="63"/>
      <c r="S142" s="63"/>
      <c r="T142" s="63"/>
      <c r="U142" s="63"/>
      <c r="V142" s="63"/>
      <c r="W142" s="63"/>
      <c r="X142" s="64"/>
      <c r="Y142" s="64"/>
    </row>
    <row r="143" spans="1:25" s="57" customFormat="1" ht="24.75" customHeight="1" thickBot="1" x14ac:dyDescent="0.25">
      <c r="A143" s="65"/>
      <c r="B143" s="62"/>
      <c r="C143" s="62"/>
      <c r="D143" s="62"/>
      <c r="E143" s="63"/>
      <c r="F143" s="63"/>
      <c r="G143" s="63"/>
      <c r="H143" s="63"/>
      <c r="I143" s="63"/>
      <c r="J143" s="63"/>
      <c r="K143" s="63"/>
      <c r="L143" s="64"/>
      <c r="M143" s="64"/>
      <c r="N143" s="62"/>
      <c r="O143" s="62"/>
      <c r="P143" s="62"/>
      <c r="Q143" s="63"/>
      <c r="R143" s="63"/>
      <c r="S143" s="63"/>
      <c r="T143" s="63"/>
      <c r="U143" s="63"/>
      <c r="V143" s="63"/>
      <c r="W143" s="63"/>
      <c r="X143" s="64"/>
      <c r="Y143" s="64"/>
    </row>
    <row r="144" spans="1:25" s="72" customFormat="1" ht="15.75" thickBot="1" x14ac:dyDescent="0.25">
      <c r="A144" s="70" t="s">
        <v>11</v>
      </c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100"/>
    </row>
    <row r="145" spans="1:25" s="75" customFormat="1" ht="15.75" customHeight="1" thickTop="1" thickBot="1" x14ac:dyDescent="0.25">
      <c r="A145" s="243" t="s">
        <v>12</v>
      </c>
      <c r="B145" s="244"/>
      <c r="C145" s="244"/>
      <c r="D145" s="244"/>
      <c r="E145" s="244"/>
      <c r="F145" s="244"/>
      <c r="G145" s="244"/>
      <c r="H145" s="244"/>
      <c r="I145" s="244"/>
      <c r="J145" s="244"/>
      <c r="K145" s="244"/>
      <c r="L145" s="245"/>
      <c r="M145" s="73"/>
      <c r="N145" s="240" t="s">
        <v>24</v>
      </c>
      <c r="O145" s="241"/>
      <c r="P145" s="241"/>
      <c r="Q145" s="241"/>
      <c r="R145" s="241"/>
      <c r="S145" s="241"/>
      <c r="T145" s="241"/>
      <c r="U145" s="241"/>
      <c r="V145" s="241"/>
      <c r="W145" s="241"/>
      <c r="X145" s="241"/>
      <c r="Y145" s="242"/>
    </row>
    <row r="146" spans="1:25" s="75" customFormat="1" ht="18.75" customHeight="1" thickTop="1" thickBot="1" x14ac:dyDescent="0.25">
      <c r="A146" s="246"/>
      <c r="B146" s="247"/>
      <c r="C146" s="247"/>
      <c r="D146" s="247"/>
      <c r="E146" s="247"/>
      <c r="F146" s="247"/>
      <c r="G146" s="247"/>
      <c r="H146" s="247"/>
      <c r="I146" s="247"/>
      <c r="J146" s="247"/>
      <c r="K146" s="247"/>
      <c r="L146" s="248"/>
      <c r="M146" s="76"/>
      <c r="N146" s="240" t="s">
        <v>45</v>
      </c>
      <c r="O146" s="241"/>
      <c r="P146" s="241"/>
      <c r="Q146" s="241"/>
      <c r="R146" s="241"/>
      <c r="S146" s="241"/>
      <c r="T146" s="241"/>
      <c r="U146" s="241"/>
      <c r="V146" s="241"/>
      <c r="W146" s="241"/>
      <c r="X146" s="241"/>
      <c r="Y146" s="242"/>
    </row>
    <row r="147" spans="1:25" s="75" customFormat="1" ht="19.5" customHeight="1" thickTop="1" thickBot="1" x14ac:dyDescent="0.25">
      <c r="A147" s="249" t="s">
        <v>13</v>
      </c>
      <c r="B147" s="250"/>
      <c r="C147" s="251"/>
      <c r="D147" s="78" t="s">
        <v>14</v>
      </c>
      <c r="E147" s="79" t="s">
        <v>15</v>
      </c>
      <c r="F147" s="79" t="s">
        <v>16</v>
      </c>
      <c r="G147" s="79" t="s">
        <v>17</v>
      </c>
      <c r="H147" s="79" t="s">
        <v>18</v>
      </c>
      <c r="I147" s="79" t="s">
        <v>19</v>
      </c>
      <c r="J147" s="80" t="s">
        <v>80</v>
      </c>
      <c r="K147" s="80" t="s">
        <v>20</v>
      </c>
      <c r="L147" s="81" t="s">
        <v>21</v>
      </c>
      <c r="M147" s="76"/>
      <c r="N147" s="252" t="s">
        <v>83</v>
      </c>
      <c r="O147" s="253"/>
      <c r="P147" s="254"/>
      <c r="Q147" s="154">
        <v>8</v>
      </c>
      <c r="R147" s="155" t="s">
        <v>6</v>
      </c>
      <c r="S147" s="156">
        <v>28</v>
      </c>
      <c r="T147" s="156">
        <v>0</v>
      </c>
      <c r="U147" s="156">
        <v>28</v>
      </c>
      <c r="V147" s="157">
        <v>0</v>
      </c>
      <c r="W147" s="158">
        <v>49</v>
      </c>
      <c r="X147" s="99" t="s">
        <v>47</v>
      </c>
      <c r="Y147" s="105">
        <v>50</v>
      </c>
    </row>
    <row r="148" spans="1:25" s="75" customFormat="1" ht="15" thickTop="1" x14ac:dyDescent="0.2">
      <c r="A148" s="82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73"/>
      <c r="N148" s="76"/>
      <c r="Y148" s="101"/>
    </row>
    <row r="149" spans="1:25" s="75" customFormat="1" ht="15" x14ac:dyDescent="0.2">
      <c r="A149" s="84"/>
      <c r="B149" s="76" t="s">
        <v>67</v>
      </c>
      <c r="C149" s="76"/>
      <c r="D149" s="76"/>
      <c r="E149" s="76"/>
      <c r="F149" s="85"/>
      <c r="G149" s="76"/>
      <c r="H149" s="76"/>
      <c r="I149" s="76"/>
      <c r="J149" s="76"/>
      <c r="K149" s="76"/>
      <c r="L149" s="76"/>
      <c r="M149" s="76"/>
      <c r="N149" s="76"/>
      <c r="O149" s="236" t="s">
        <v>89</v>
      </c>
      <c r="P149" s="236"/>
      <c r="Q149" s="236"/>
      <c r="R149" s="236"/>
      <c r="S149" s="236"/>
      <c r="T149" s="236"/>
      <c r="U149" s="236"/>
      <c r="V149" s="236"/>
      <c r="W149" s="236"/>
      <c r="X149" s="236"/>
      <c r="Y149" s="237"/>
    </row>
    <row r="150" spans="1:25" s="75" customFormat="1" ht="15" x14ac:dyDescent="0.2">
      <c r="A150" s="84"/>
      <c r="B150" s="76" t="s">
        <v>68</v>
      </c>
      <c r="C150" s="76"/>
      <c r="D150" s="76"/>
      <c r="E150" s="76"/>
      <c r="F150" s="85"/>
      <c r="G150" s="76"/>
      <c r="H150" s="76"/>
      <c r="I150" s="76"/>
      <c r="J150" s="76"/>
      <c r="K150" s="76"/>
      <c r="L150" s="76"/>
      <c r="M150" s="76"/>
      <c r="N150" s="76"/>
      <c r="P150" s="76" t="s">
        <v>81</v>
      </c>
      <c r="Y150" s="101"/>
    </row>
    <row r="151" spans="1:25" s="75" customFormat="1" ht="15" x14ac:dyDescent="0.2">
      <c r="A151" s="87"/>
      <c r="B151" s="76" t="s">
        <v>69</v>
      </c>
      <c r="C151" s="76"/>
      <c r="D151" s="76"/>
      <c r="E151" s="76"/>
      <c r="F151" s="85"/>
      <c r="G151" s="76"/>
      <c r="H151" s="86"/>
      <c r="I151" s="86"/>
      <c r="J151" s="86"/>
      <c r="K151" s="86"/>
      <c r="L151" s="86"/>
      <c r="M151" s="86"/>
      <c r="N151" s="76"/>
      <c r="Q151" s="76" t="s">
        <v>71</v>
      </c>
    </row>
    <row r="152" spans="1:25" s="75" customFormat="1" ht="19.5" customHeight="1" x14ac:dyDescent="0.2">
      <c r="A152" s="87"/>
      <c r="B152" s="76"/>
      <c r="C152" s="236" t="s">
        <v>87</v>
      </c>
      <c r="D152" s="236"/>
      <c r="E152" s="236"/>
      <c r="F152" s="236"/>
      <c r="G152" s="236"/>
      <c r="H152" s="89"/>
      <c r="I152" s="89"/>
      <c r="J152" s="89"/>
      <c r="K152" s="89"/>
      <c r="L152" s="89"/>
      <c r="M152" s="77"/>
      <c r="N152" s="76"/>
      <c r="Q152" s="93" t="s">
        <v>73</v>
      </c>
    </row>
    <row r="153" spans="1:25" s="75" customFormat="1" ht="15" x14ac:dyDescent="0.2">
      <c r="A153" s="90"/>
      <c r="B153" s="76"/>
      <c r="C153" s="91"/>
      <c r="D153" s="238" t="s">
        <v>70</v>
      </c>
      <c r="E153" s="238"/>
      <c r="F153" s="238"/>
      <c r="G153" s="238"/>
      <c r="H153" s="238"/>
      <c r="I153" s="238"/>
      <c r="J153" s="238"/>
      <c r="K153" s="238"/>
      <c r="L153" s="238"/>
      <c r="M153" s="77"/>
      <c r="N153" s="76"/>
      <c r="O153" s="89"/>
      <c r="Q153" s="76" t="s">
        <v>75</v>
      </c>
      <c r="R153" s="83"/>
      <c r="S153" s="89"/>
      <c r="T153" s="89"/>
      <c r="U153" s="89"/>
      <c r="V153" s="89"/>
      <c r="W153" s="89"/>
      <c r="X153" s="89"/>
      <c r="Y153" s="103"/>
    </row>
    <row r="154" spans="1:25" s="75" customFormat="1" ht="15" x14ac:dyDescent="0.2">
      <c r="A154" s="84"/>
      <c r="B154" s="76"/>
      <c r="C154" s="76"/>
      <c r="D154" s="88" t="s">
        <v>72</v>
      </c>
      <c r="E154" s="88"/>
      <c r="F154" s="85"/>
      <c r="G154" s="86"/>
      <c r="H154" s="86"/>
      <c r="I154" s="86"/>
      <c r="J154" s="86"/>
      <c r="K154" s="86"/>
      <c r="L154" s="86"/>
      <c r="M154" s="76"/>
      <c r="N154" s="92"/>
      <c r="O154" s="76"/>
      <c r="P154" s="76"/>
      <c r="Q154" s="76" t="s">
        <v>82</v>
      </c>
      <c r="R154" s="85"/>
      <c r="S154" s="76"/>
      <c r="T154" s="76"/>
      <c r="U154" s="76"/>
      <c r="V154" s="76"/>
      <c r="W154" s="76"/>
      <c r="X154" s="76"/>
      <c r="Y154" s="102"/>
    </row>
    <row r="155" spans="1:25" s="75" customFormat="1" ht="29.25" customHeight="1" x14ac:dyDescent="0.2">
      <c r="A155" s="84"/>
      <c r="C155" s="89"/>
      <c r="D155" s="236" t="s">
        <v>88</v>
      </c>
      <c r="E155" s="236"/>
      <c r="F155" s="236"/>
      <c r="G155" s="76"/>
      <c r="H155" s="76"/>
      <c r="I155" s="76"/>
      <c r="J155" s="76"/>
      <c r="K155" s="76"/>
      <c r="L155" s="89"/>
      <c r="M155" s="89"/>
      <c r="N155" s="92"/>
      <c r="O155" s="236" t="s">
        <v>79</v>
      </c>
      <c r="P155" s="236"/>
      <c r="Q155" s="236"/>
      <c r="R155" s="236"/>
      <c r="S155" s="236"/>
      <c r="T155" s="236"/>
      <c r="U155" s="236"/>
      <c r="V155" s="236"/>
      <c r="W155" s="236"/>
      <c r="X155" s="236"/>
      <c r="Y155" s="237"/>
    </row>
    <row r="156" spans="1:25" s="75" customFormat="1" ht="15" x14ac:dyDescent="0.2">
      <c r="A156" s="84"/>
      <c r="B156" s="76" t="s">
        <v>74</v>
      </c>
      <c r="C156" s="89"/>
      <c r="D156" s="89"/>
      <c r="E156" s="89"/>
      <c r="F156" s="83"/>
      <c r="G156" s="76"/>
      <c r="H156" s="76"/>
      <c r="I156" s="76"/>
      <c r="J156" s="76"/>
      <c r="K156" s="76"/>
      <c r="L156" s="89"/>
      <c r="M156" s="89"/>
      <c r="N156" s="92"/>
      <c r="O156" s="76"/>
      <c r="P156" s="76"/>
      <c r="R156" s="94"/>
      <c r="S156" s="95"/>
      <c r="T156" s="95"/>
      <c r="U156" s="95"/>
      <c r="V156" s="95"/>
      <c r="W156" s="95"/>
      <c r="X156" s="95"/>
      <c r="Y156" s="102"/>
    </row>
    <row r="157" spans="1:25" s="75" customFormat="1" ht="15" x14ac:dyDescent="0.2">
      <c r="A157" s="84"/>
      <c r="B157" s="76" t="s">
        <v>76</v>
      </c>
      <c r="F157" s="83"/>
      <c r="G157" s="76"/>
      <c r="H157" s="89"/>
      <c r="I157" s="89"/>
      <c r="J157" s="89"/>
      <c r="K157" s="89"/>
      <c r="L157" s="89"/>
      <c r="M157" s="89"/>
      <c r="N157" s="88"/>
      <c r="O157" s="74"/>
      <c r="P157" s="88"/>
      <c r="R157" s="96"/>
      <c r="S157" s="97"/>
      <c r="T157" s="97"/>
      <c r="U157" s="97"/>
      <c r="V157" s="97"/>
      <c r="W157" s="97"/>
      <c r="X157" s="98"/>
      <c r="Y157" s="104"/>
    </row>
    <row r="158" spans="1:25" s="75" customFormat="1" ht="15" x14ac:dyDescent="0.2">
      <c r="A158" s="84"/>
      <c r="B158" s="238" t="s">
        <v>77</v>
      </c>
      <c r="C158" s="238"/>
      <c r="D158" s="238"/>
      <c r="E158" s="238"/>
      <c r="F158" s="83"/>
      <c r="G158" s="89"/>
      <c r="H158" s="89"/>
      <c r="I158" s="89"/>
      <c r="J158" s="89"/>
      <c r="K158" s="89"/>
      <c r="L158" s="89"/>
      <c r="M158" s="89"/>
      <c r="N158" s="92"/>
      <c r="O158" s="238" t="s">
        <v>84</v>
      </c>
      <c r="P158" s="238"/>
      <c r="Q158" s="238"/>
      <c r="R158" s="238"/>
      <c r="S158" s="238"/>
      <c r="T158" s="238"/>
      <c r="U158" s="238"/>
      <c r="V158" s="238"/>
      <c r="W158" s="238"/>
      <c r="X158" s="238"/>
      <c r="Y158" s="239"/>
    </row>
    <row r="159" spans="1:25" s="75" customFormat="1" ht="33" customHeight="1" x14ac:dyDescent="0.2">
      <c r="A159" s="84"/>
      <c r="B159" s="88" t="s">
        <v>78</v>
      </c>
      <c r="F159" s="83"/>
      <c r="G159" s="89"/>
      <c r="H159" s="89"/>
      <c r="I159" s="89"/>
      <c r="J159" s="89"/>
      <c r="K159" s="89"/>
      <c r="L159" s="89"/>
      <c r="M159" s="89"/>
      <c r="N159" s="115"/>
      <c r="O159" s="235" t="s">
        <v>85</v>
      </c>
      <c r="P159" s="235"/>
      <c r="Q159" s="235"/>
      <c r="R159" s="235"/>
      <c r="S159" s="235"/>
      <c r="T159" s="235"/>
      <c r="U159" s="235"/>
      <c r="V159" s="235"/>
      <c r="W159" s="235"/>
      <c r="X159" s="235"/>
      <c r="Y159" s="116"/>
    </row>
    <row r="160" spans="1:25" s="75" customFormat="1" ht="15" x14ac:dyDescent="0.2">
      <c r="A160" s="84"/>
      <c r="B160" s="238" t="s">
        <v>66</v>
      </c>
      <c r="C160" s="238"/>
      <c r="D160" s="238"/>
      <c r="E160" s="238"/>
      <c r="F160" s="238"/>
      <c r="G160" s="238"/>
      <c r="H160" s="238"/>
      <c r="I160" s="238"/>
      <c r="J160" s="238"/>
      <c r="K160" s="89"/>
      <c r="L160" s="89"/>
      <c r="M160" s="89"/>
      <c r="N160" s="115"/>
      <c r="O160" s="236" t="s">
        <v>86</v>
      </c>
      <c r="P160" s="236"/>
      <c r="Q160" s="236"/>
      <c r="R160" s="236"/>
      <c r="S160" s="236"/>
      <c r="T160" s="236"/>
      <c r="U160" s="236"/>
      <c r="V160" s="236"/>
      <c r="W160" s="236"/>
      <c r="X160" s="236"/>
      <c r="Y160" s="116"/>
    </row>
    <row r="161" spans="1:25" s="75" customFormat="1" ht="15" x14ac:dyDescent="0.2">
      <c r="A161" s="84"/>
      <c r="B161" s="88"/>
      <c r="F161" s="83"/>
      <c r="G161" s="89"/>
      <c r="H161" s="89"/>
      <c r="I161" s="89"/>
      <c r="J161" s="89"/>
      <c r="K161" s="89"/>
      <c r="L161" s="89"/>
      <c r="M161" s="89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6"/>
    </row>
    <row r="162" spans="1:25" s="259" customFormat="1" x14ac:dyDescent="0.2">
      <c r="A162" s="258" t="s">
        <v>127</v>
      </c>
      <c r="K162" s="260"/>
      <c r="L162" s="260"/>
      <c r="M162" s="260"/>
      <c r="N162" s="261"/>
      <c r="O162" s="261"/>
      <c r="P162" s="261"/>
      <c r="Q162" s="261"/>
      <c r="R162" s="261"/>
      <c r="S162" s="261"/>
      <c r="T162" s="261"/>
      <c r="U162" s="261"/>
      <c r="V162" s="261"/>
      <c r="W162" s="261"/>
      <c r="X162" s="261"/>
      <c r="Y162" s="261"/>
    </row>
    <row r="163" spans="1:25" s="75" customFormat="1" ht="15" thickBot="1" x14ac:dyDescent="0.25">
      <c r="A163" s="117"/>
      <c r="B163" s="114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</row>
    <row r="164" spans="1:25" s="56" customFormat="1" x14ac:dyDescent="0.2">
      <c r="A164" s="65"/>
      <c r="B164" s="62"/>
      <c r="C164" s="62"/>
      <c r="D164" s="62"/>
      <c r="E164" s="66"/>
      <c r="F164" s="66"/>
      <c r="G164" s="67"/>
      <c r="H164" s="67"/>
      <c r="I164" s="67"/>
      <c r="J164" s="67"/>
      <c r="K164" s="67"/>
      <c r="L164" s="64"/>
      <c r="M164" s="64"/>
      <c r="N164" s="62"/>
      <c r="O164" s="62"/>
      <c r="P164" s="62"/>
      <c r="Q164" s="66"/>
      <c r="R164" s="66"/>
      <c r="S164" s="67"/>
      <c r="T164" s="67"/>
      <c r="U164" s="67"/>
      <c r="V164" s="67"/>
      <c r="W164" s="67"/>
      <c r="X164" s="64"/>
      <c r="Y164" s="64"/>
    </row>
    <row r="165" spans="1:25" s="9" customFormat="1" ht="15" x14ac:dyDescent="0.25">
      <c r="A165" s="147" t="s">
        <v>22</v>
      </c>
      <c r="B165" s="148"/>
      <c r="C165" s="148"/>
      <c r="D165" s="148"/>
      <c r="E165" s="148"/>
      <c r="F165" s="149"/>
      <c r="G165" s="148"/>
      <c r="H165" s="148"/>
      <c r="I165" s="148"/>
      <c r="J165" s="148"/>
      <c r="K165" s="148"/>
      <c r="L165" s="148"/>
      <c r="M165" s="148"/>
      <c r="N165" s="148"/>
      <c r="O165" s="148"/>
      <c r="P165" s="148"/>
      <c r="Q165" s="148"/>
      <c r="R165" s="150"/>
      <c r="S165" s="150"/>
      <c r="T165" s="150"/>
      <c r="U165" s="151" t="s">
        <v>23</v>
      </c>
      <c r="V165" s="150"/>
      <c r="W165" s="150"/>
      <c r="X165" s="150"/>
      <c r="Y165" s="148"/>
    </row>
    <row r="166" spans="1:25" s="9" customFormat="1" ht="15" x14ac:dyDescent="0.25">
      <c r="A166" s="152" t="s">
        <v>137</v>
      </c>
      <c r="B166" s="148"/>
      <c r="C166" s="148"/>
      <c r="D166" s="148"/>
      <c r="E166" s="148"/>
      <c r="F166" s="149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50" t="s">
        <v>139</v>
      </c>
      <c r="S166" s="153"/>
      <c r="T166" s="150"/>
      <c r="U166" s="138"/>
      <c r="V166" s="150"/>
      <c r="W166" s="150"/>
      <c r="X166" s="150"/>
      <c r="Y166" s="153"/>
    </row>
    <row r="167" spans="1:25" s="9" customFormat="1" ht="15.75" x14ac:dyDescent="0.3">
      <c r="A167" s="68"/>
      <c r="F167" s="19"/>
      <c r="R167" s="19"/>
    </row>
    <row r="170" spans="1:25" x14ac:dyDescent="0.2">
      <c r="C170" s="73"/>
      <c r="D170" s="73"/>
      <c r="E170" s="73"/>
      <c r="F170" s="73"/>
      <c r="G170" s="73"/>
      <c r="H170" s="73"/>
      <c r="I170" s="73"/>
      <c r="J170" s="73"/>
      <c r="K170" s="73"/>
    </row>
    <row r="171" spans="1:25" ht="14.25" customHeight="1" x14ac:dyDescent="0.2">
      <c r="C171" s="91"/>
      <c r="D171" s="91"/>
      <c r="E171" s="91"/>
      <c r="F171" s="91"/>
      <c r="G171" s="91"/>
      <c r="H171" s="91"/>
      <c r="I171" s="91"/>
      <c r="J171" s="91"/>
      <c r="K171" s="91"/>
    </row>
    <row r="172" spans="1:25" x14ac:dyDescent="0.2">
      <c r="B172" s="75"/>
      <c r="C172" s="91"/>
      <c r="D172" s="91"/>
      <c r="E172" s="91"/>
      <c r="F172" s="91"/>
      <c r="G172" s="91"/>
      <c r="H172" s="91"/>
      <c r="I172" s="91"/>
      <c r="J172" s="91"/>
      <c r="K172" s="91"/>
    </row>
    <row r="173" spans="1:25" x14ac:dyDescent="0.2">
      <c r="F173" s="1"/>
    </row>
    <row r="174" spans="1:25" x14ac:dyDescent="0.2">
      <c r="F174" s="1"/>
    </row>
    <row r="175" spans="1:25" ht="14.25" customHeight="1" x14ac:dyDescent="0.2">
      <c r="C175" s="89"/>
      <c r="D175" s="89"/>
      <c r="E175" s="89"/>
      <c r="F175" s="89"/>
      <c r="G175" s="89"/>
      <c r="H175" s="89"/>
      <c r="I175" s="89"/>
      <c r="J175" s="89"/>
      <c r="K175" s="89"/>
    </row>
  </sheetData>
  <sheetProtection password="9514" sheet="1" formatCells="0" formatColumns="0" formatRows="0" insertColumns="0" insertRows="0" insertHyperlinks="0" deleteColumns="0" deleteRows="0"/>
  <mergeCells count="203">
    <mergeCell ref="A127:A129"/>
    <mergeCell ref="N126:P126"/>
    <mergeCell ref="B124:M125"/>
    <mergeCell ref="B141:D141"/>
    <mergeCell ref="N135:P135"/>
    <mergeCell ref="B136:M137"/>
    <mergeCell ref="N129:P129"/>
    <mergeCell ref="N130:Y131"/>
    <mergeCell ref="A139:A141"/>
    <mergeCell ref="N133:Y134"/>
    <mergeCell ref="A136:A138"/>
    <mergeCell ref="B135:D135"/>
    <mergeCell ref="B138:D138"/>
    <mergeCell ref="O160:X160"/>
    <mergeCell ref="O155:Y155"/>
    <mergeCell ref="O158:Y158"/>
    <mergeCell ref="C152:G152"/>
    <mergeCell ref="N141:P141"/>
    <mergeCell ref="O149:Y149"/>
    <mergeCell ref="N145:Y145"/>
    <mergeCell ref="A145:L146"/>
    <mergeCell ref="A147:C147"/>
    <mergeCell ref="N147:P147"/>
    <mergeCell ref="D153:L153"/>
    <mergeCell ref="B158:E158"/>
    <mergeCell ref="B160:J160"/>
    <mergeCell ref="D155:F155"/>
    <mergeCell ref="N146:Y146"/>
    <mergeCell ref="A19:Y19"/>
    <mergeCell ref="A23:A25"/>
    <mergeCell ref="B23:M24"/>
    <mergeCell ref="N23:Y24"/>
    <mergeCell ref="B25:D25"/>
    <mergeCell ref="N25:P25"/>
    <mergeCell ref="O159:X159"/>
    <mergeCell ref="B132:D132"/>
    <mergeCell ref="N132:P132"/>
    <mergeCell ref="A130:A132"/>
    <mergeCell ref="B127:M128"/>
    <mergeCell ref="N127:Y128"/>
    <mergeCell ref="N136:Y137"/>
    <mergeCell ref="B139:M140"/>
    <mergeCell ref="N139:Y140"/>
    <mergeCell ref="N138:P138"/>
    <mergeCell ref="B133:M134"/>
    <mergeCell ref="A133:A135"/>
    <mergeCell ref="B112:D112"/>
    <mergeCell ref="B130:M131"/>
    <mergeCell ref="B129:D129"/>
    <mergeCell ref="A116:A118"/>
    <mergeCell ref="B116:M117"/>
    <mergeCell ref="N116:Y117"/>
    <mergeCell ref="N41:Y42"/>
    <mergeCell ref="B43:D43"/>
    <mergeCell ref="N43:P43"/>
    <mergeCell ref="B45:C45"/>
    <mergeCell ref="A64:A66"/>
    <mergeCell ref="B64:M65"/>
    <mergeCell ref="A7:D7"/>
    <mergeCell ref="N38:Y39"/>
    <mergeCell ref="N57:P57"/>
    <mergeCell ref="B60:D60"/>
    <mergeCell ref="A26:A28"/>
    <mergeCell ref="A29:A31"/>
    <mergeCell ref="B29:M30"/>
    <mergeCell ref="N22:Y22"/>
    <mergeCell ref="B31:D31"/>
    <mergeCell ref="B40:D40"/>
    <mergeCell ref="A32:A34"/>
    <mergeCell ref="B32:M33"/>
    <mergeCell ref="B34:D34"/>
    <mergeCell ref="A35:A37"/>
    <mergeCell ref="B35:M36"/>
    <mergeCell ref="A38:A40"/>
    <mergeCell ref="N40:P40"/>
    <mergeCell ref="N31:P31"/>
    <mergeCell ref="A20:Y20"/>
    <mergeCell ref="A21:Y21"/>
    <mergeCell ref="B22:M22"/>
    <mergeCell ref="N32:Y33"/>
    <mergeCell ref="N34:P34"/>
    <mergeCell ref="B38:M39"/>
    <mergeCell ref="N35:Y36"/>
    <mergeCell ref="B37:D37"/>
    <mergeCell ref="N37:P37"/>
    <mergeCell ref="N26:Y27"/>
    <mergeCell ref="B28:D28"/>
    <mergeCell ref="N28:P28"/>
    <mergeCell ref="B26:M27"/>
    <mergeCell ref="N29:Y30"/>
    <mergeCell ref="N101:Y102"/>
    <mergeCell ref="A122:Y122"/>
    <mergeCell ref="B123:M123"/>
    <mergeCell ref="A97:Y97"/>
    <mergeCell ref="A98:Y98"/>
    <mergeCell ref="A99:Y99"/>
    <mergeCell ref="B100:M100"/>
    <mergeCell ref="N100:Y100"/>
    <mergeCell ref="B104:M105"/>
    <mergeCell ref="N104:Y105"/>
    <mergeCell ref="B106:D106"/>
    <mergeCell ref="N106:P106"/>
    <mergeCell ref="A120:Y120"/>
    <mergeCell ref="N123:Y123"/>
    <mergeCell ref="B103:D103"/>
    <mergeCell ref="N103:P103"/>
    <mergeCell ref="B118:D118"/>
    <mergeCell ref="N118:P118"/>
    <mergeCell ref="A107:A109"/>
    <mergeCell ref="B107:M108"/>
    <mergeCell ref="N107:Y108"/>
    <mergeCell ref="B109:D109"/>
    <mergeCell ref="N109:P109"/>
    <mergeCell ref="A104:A106"/>
    <mergeCell ref="N61:Y62"/>
    <mergeCell ref="N60:P60"/>
    <mergeCell ref="B63:D63"/>
    <mergeCell ref="B46:C46"/>
    <mergeCell ref="A101:A103"/>
    <mergeCell ref="B101:M102"/>
    <mergeCell ref="N72:P72"/>
    <mergeCell ref="A73:A75"/>
    <mergeCell ref="N63:P63"/>
    <mergeCell ref="N70:Y71"/>
    <mergeCell ref="N67:Y68"/>
    <mergeCell ref="B69:D69"/>
    <mergeCell ref="B70:M71"/>
    <mergeCell ref="N64:Y65"/>
    <mergeCell ref="B66:D66"/>
    <mergeCell ref="N66:P66"/>
    <mergeCell ref="N69:P69"/>
    <mergeCell ref="A67:A69"/>
    <mergeCell ref="A70:A72"/>
    <mergeCell ref="B72:D72"/>
    <mergeCell ref="S78:V78"/>
    <mergeCell ref="X78:Y78"/>
    <mergeCell ref="A79:A81"/>
    <mergeCell ref="B80:C80"/>
    <mergeCell ref="A47:A49"/>
    <mergeCell ref="N45:P45"/>
    <mergeCell ref="S45:U45"/>
    <mergeCell ref="A124:A126"/>
    <mergeCell ref="G48:I48"/>
    <mergeCell ref="A53:Y53"/>
    <mergeCell ref="N54:Y54"/>
    <mergeCell ref="N124:Y125"/>
    <mergeCell ref="B126:D126"/>
    <mergeCell ref="N110:Y111"/>
    <mergeCell ref="N112:P112"/>
    <mergeCell ref="A113:A115"/>
    <mergeCell ref="B113:M114"/>
    <mergeCell ref="N113:Y114"/>
    <mergeCell ref="B115:D115"/>
    <mergeCell ref="N115:P115"/>
    <mergeCell ref="A110:A112"/>
    <mergeCell ref="B110:M111"/>
    <mergeCell ref="A121:Y121"/>
    <mergeCell ref="B58:M59"/>
    <mergeCell ref="N58:Y59"/>
    <mergeCell ref="B54:M54"/>
    <mergeCell ref="G78:K78"/>
    <mergeCell ref="L78:M78"/>
    <mergeCell ref="B67:M68"/>
    <mergeCell ref="A14:D14"/>
    <mergeCell ref="X46:Y46"/>
    <mergeCell ref="S46:V46"/>
    <mergeCell ref="A61:A63"/>
    <mergeCell ref="A58:A60"/>
    <mergeCell ref="G46:K46"/>
    <mergeCell ref="A55:A57"/>
    <mergeCell ref="N46:O46"/>
    <mergeCell ref="B49:C49"/>
    <mergeCell ref="N49:O49"/>
    <mergeCell ref="B55:M56"/>
    <mergeCell ref="B48:C48"/>
    <mergeCell ref="N48:P48"/>
    <mergeCell ref="L46:M46"/>
    <mergeCell ref="N55:Y56"/>
    <mergeCell ref="B61:M62"/>
    <mergeCell ref="G45:I45"/>
    <mergeCell ref="A52:Y52"/>
    <mergeCell ref="A41:A43"/>
    <mergeCell ref="B41:M42"/>
    <mergeCell ref="S48:U48"/>
    <mergeCell ref="B57:D57"/>
    <mergeCell ref="A44:A46"/>
    <mergeCell ref="B73:M74"/>
    <mergeCell ref="N73:Y74"/>
    <mergeCell ref="A84:Y84"/>
    <mergeCell ref="N81:O81"/>
    <mergeCell ref="S77:U77"/>
    <mergeCell ref="N78:O78"/>
    <mergeCell ref="A76:A78"/>
    <mergeCell ref="B77:C77"/>
    <mergeCell ref="G77:I77"/>
    <mergeCell ref="N77:P77"/>
    <mergeCell ref="B78:C78"/>
    <mergeCell ref="B75:D75"/>
    <mergeCell ref="N75:P75"/>
    <mergeCell ref="G80:I80"/>
    <mergeCell ref="N80:P80"/>
    <mergeCell ref="S80:U80"/>
    <mergeCell ref="B81:C81"/>
  </mergeCells>
  <phoneticPr fontId="1" type="noConversion"/>
  <printOptions horizontalCentered="1"/>
  <pageMargins left="0.47244094488188981" right="0.15748031496062992" top="0.62992125984251968" bottom="0.51181102362204722" header="0.55118110236220474" footer="0.47244094488188981"/>
  <pageSetup paperSize="9" scale="52" orientation="portrait" r:id="rId1"/>
  <headerFooter alignWithMargins="0"/>
  <rowBreaks count="2" manualBreakCount="2">
    <brk id="51" max="24" man="1"/>
    <brk id="95" max="2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</vt:lpstr>
      <vt:lpstr>MASTER!Print_Area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n.robu</dc:creator>
  <cp:keywords/>
  <dc:description/>
  <cp:lastModifiedBy>Nicoleta Dronca</cp:lastModifiedBy>
  <cp:revision/>
  <cp:lastPrinted>2020-09-14T10:49:26Z</cp:lastPrinted>
  <dcterms:created xsi:type="dcterms:W3CDTF">2005-09-25T13:40:53Z</dcterms:created>
  <dcterms:modified xsi:type="dcterms:W3CDTF">2020-09-14T10:49:31Z</dcterms:modified>
</cp:coreProperties>
</file>