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MASTER\"/>
    </mc:Choice>
  </mc:AlternateContent>
  <bookViews>
    <workbookView xWindow="0" yWindow="0" windowWidth="19200" windowHeight="1099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8" i="1" l="1"/>
  <c r="N130" i="1"/>
  <c r="B33" i="1"/>
  <c r="N30" i="1"/>
  <c r="B65" i="1"/>
  <c r="K138" i="1"/>
  <c r="I138" i="1"/>
  <c r="F138" i="1"/>
  <c r="W130" i="1"/>
  <c r="U130" i="1"/>
  <c r="T130" i="1"/>
  <c r="R130" i="1"/>
  <c r="M119" i="1"/>
  <c r="L119" i="1"/>
  <c r="K119" i="1"/>
  <c r="J119" i="1"/>
  <c r="I119" i="1"/>
  <c r="H119" i="1"/>
  <c r="G119" i="1"/>
  <c r="F119" i="1"/>
  <c r="E119" i="1"/>
  <c r="M116" i="1"/>
  <c r="L116" i="1"/>
  <c r="B119" i="1" s="1"/>
  <c r="K116" i="1"/>
  <c r="J116" i="1"/>
  <c r="I116" i="1"/>
  <c r="H116" i="1"/>
  <c r="G116" i="1"/>
  <c r="F116" i="1"/>
  <c r="E116" i="1"/>
  <c r="Y105" i="1"/>
  <c r="X105" i="1"/>
  <c r="N105" i="1" s="1"/>
  <c r="W105" i="1"/>
  <c r="V105" i="1"/>
  <c r="U105" i="1"/>
  <c r="T105" i="1"/>
  <c r="S105" i="1"/>
  <c r="R105" i="1"/>
  <c r="Q105" i="1"/>
  <c r="M105" i="1"/>
  <c r="L105" i="1"/>
  <c r="B105" i="1" s="1"/>
  <c r="K105" i="1"/>
  <c r="J105" i="1"/>
  <c r="I105" i="1"/>
  <c r="H105" i="1"/>
  <c r="G105" i="1"/>
  <c r="F105" i="1"/>
  <c r="E105" i="1"/>
  <c r="Y102" i="1"/>
  <c r="X102" i="1"/>
  <c r="N102" i="1" s="1"/>
  <c r="W102" i="1"/>
  <c r="V102" i="1"/>
  <c r="U102" i="1"/>
  <c r="T102" i="1"/>
  <c r="S102" i="1"/>
  <c r="R102" i="1"/>
  <c r="Q102" i="1"/>
  <c r="M102" i="1"/>
  <c r="L102" i="1"/>
  <c r="B102" i="1" s="1"/>
  <c r="K102" i="1"/>
  <c r="J102" i="1"/>
  <c r="I102" i="1"/>
  <c r="H102" i="1"/>
  <c r="G102" i="1"/>
  <c r="F102" i="1"/>
  <c r="E102" i="1"/>
  <c r="W80" i="1"/>
  <c r="V80" i="1"/>
  <c r="U80" i="1"/>
  <c r="T80" i="1"/>
  <c r="S80" i="1"/>
  <c r="R78" i="1" s="1"/>
  <c r="K80" i="1"/>
  <c r="J80" i="1"/>
  <c r="I80" i="1"/>
  <c r="H80" i="1"/>
  <c r="G80" i="1"/>
  <c r="R77" i="1"/>
  <c r="F77" i="1"/>
  <c r="R76" i="1"/>
  <c r="F76" i="1"/>
  <c r="Y75" i="1"/>
  <c r="Y78" i="1" s="1"/>
  <c r="R75" i="1"/>
  <c r="M75" i="1"/>
  <c r="M78" i="1" s="1"/>
  <c r="F75" i="1"/>
  <c r="N74" i="1"/>
  <c r="B74" i="1"/>
  <c r="N71" i="1"/>
  <c r="B71" i="1"/>
  <c r="N68" i="1"/>
  <c r="B68" i="1"/>
  <c r="N65" i="1"/>
  <c r="N62" i="1"/>
  <c r="B62" i="1"/>
  <c r="N59" i="1"/>
  <c r="B59" i="1"/>
  <c r="N56" i="1"/>
  <c r="B56" i="1"/>
  <c r="W48" i="1"/>
  <c r="V48" i="1"/>
  <c r="U48" i="1"/>
  <c r="T48" i="1"/>
  <c r="S48" i="1"/>
  <c r="K48" i="1"/>
  <c r="J48" i="1"/>
  <c r="I48" i="1"/>
  <c r="H48" i="1"/>
  <c r="G48" i="1"/>
  <c r="R45" i="1"/>
  <c r="F45" i="1"/>
  <c r="R44" i="1"/>
  <c r="F44" i="1"/>
  <c r="Y43" i="1"/>
  <c r="Y46" i="1" s="1"/>
  <c r="R43" i="1"/>
  <c r="M43" i="1"/>
  <c r="M46" i="1" s="1"/>
  <c r="F43" i="1"/>
  <c r="N42" i="1"/>
  <c r="B42" i="1"/>
  <c r="B39" i="1"/>
  <c r="N36" i="1"/>
  <c r="B36" i="1"/>
  <c r="N33" i="1"/>
  <c r="B30" i="1"/>
  <c r="N27" i="1"/>
  <c r="B27" i="1"/>
  <c r="N24" i="1"/>
  <c r="B24" i="1"/>
  <c r="M76" i="1" l="1"/>
  <c r="B116" i="1"/>
  <c r="F47" i="1"/>
  <c r="R46" i="1"/>
  <c r="R79" i="1"/>
  <c r="R47" i="1"/>
  <c r="Y76" i="1"/>
  <c r="Y79" i="1" s="1"/>
  <c r="M47" i="1"/>
  <c r="M44" i="1"/>
  <c r="F78" i="1"/>
  <c r="Y44" i="1"/>
  <c r="Y47" i="1" s="1"/>
  <c r="F46" i="1"/>
  <c r="F79" i="1"/>
  <c r="M79" i="1" s="1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<sst xmlns="http://schemas.openxmlformats.org/spreadsheetml/2006/main" count="255" uniqueCount="141">
  <si>
    <t>Universitatea Politehnica Timişoara</t>
  </si>
  <si>
    <t>Facultatea:</t>
  </si>
  <si>
    <t>de Mecanică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</si>
  <si>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</si>
  <si>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t>Inginerie mecanică</t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</si>
  <si>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</si>
  <si>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t>Managementul Calităţii Proceselor Tehnologice - MCPT</t>
  </si>
  <si>
    <t>Forma de invatamant:</t>
  </si>
  <si>
    <t>cu frecventa</t>
  </si>
  <si>
    <t xml:space="preserve">Durata studiilor: </t>
  </si>
  <si>
    <t>2 ani</t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</si>
  <si>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</si>
  <si>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t>Științe inginerești</t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</si>
  <si>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</si>
  <si>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t>Inginerie mecanică, mecatronică, inginerie industrială și management</t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</si>
  <si>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</si>
  <si>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t>Cod DFI</t>
  </si>
  <si>
    <t>Cod RSI</t>
  </si>
  <si>
    <t>Cod DSU_M</t>
  </si>
  <si>
    <t>ciclul</t>
  </si>
  <si>
    <t>c1c2c3</t>
  </si>
  <si>
    <t>a1a2</t>
  </si>
  <si>
    <t>M</t>
  </si>
  <si>
    <t>431</t>
  </si>
  <si>
    <t>PLAN DE ÎNVĂŢĂMÂNT</t>
  </si>
  <si>
    <t>ANUL I</t>
  </si>
  <si>
    <t>SEMESTRUL 1</t>
  </si>
  <si>
    <t>SEMESTRUL 2</t>
  </si>
  <si>
    <t>1</t>
  </si>
  <si>
    <t>MANAGEMENTUL CALITĂȚII</t>
  </si>
  <si>
    <t>INGINERIA CALITĂȚII</t>
  </si>
  <si>
    <t>E</t>
  </si>
  <si>
    <t>DS</t>
  </si>
  <si>
    <t>DA</t>
  </si>
  <si>
    <t>2</t>
  </si>
  <si>
    <t>METODE STATISTICE ÎN ANALIZA ȘI PRELUCRAREA DATELOR</t>
  </si>
  <si>
    <t>AUDITAREA ȘI CERTIFICAREA SISTEMELOR DE MANAGEMENT</t>
  </si>
  <si>
    <t>3</t>
  </si>
  <si>
    <t>CONTROLUL STATISTIC AL PROCESELOR</t>
  </si>
  <si>
    <t>DISCIPLINĂ OPȚIONALĂ 2</t>
  </si>
  <si>
    <t>D</t>
  </si>
  <si>
    <t>DCAV</t>
  </si>
  <si>
    <t>4</t>
  </si>
  <si>
    <t>DISCIPLINĂ OPȚIONALĂ 1</t>
  </si>
  <si>
    <t>ETICĂ ȘI INTEGRITATE ACADEMICĂ</t>
  </si>
  <si>
    <t>5</t>
  </si>
  <si>
    <t>PRACTICĂ PROFESIONALĂ 1</t>
  </si>
  <si>
    <t>PRACTICĂ PROFESIONALĂ 2</t>
  </si>
  <si>
    <t>C</t>
  </si>
  <si>
    <t>6</t>
  </si>
  <si>
    <t>7</t>
  </si>
  <si>
    <t>total / sem.</t>
  </si>
  <si>
    <t>VAi:</t>
  </si>
  <si>
    <t>VPI:</t>
  </si>
  <si>
    <t>VA (VAi+VAp):</t>
  </si>
  <si>
    <t>VCA (VA+VPI):</t>
  </si>
  <si>
    <t xml:space="preserve">credite: </t>
  </si>
  <si>
    <t xml:space="preserve">evaluări: </t>
  </si>
  <si>
    <t>3E + 1D + 1C</t>
  </si>
  <si>
    <t>3E + 2D + 1C</t>
  </si>
  <si>
    <t>total / săpt.</t>
  </si>
  <si>
    <t>din care:</t>
  </si>
  <si>
    <t>(c, s, l, p, VAp)</t>
  </si>
  <si>
    <t>An universitar 2020 - 2021</t>
  </si>
  <si>
    <t>ANUL II</t>
  </si>
  <si>
    <t>SEMESTRUL 3</t>
  </si>
  <si>
    <t>SEMESTRUL 4</t>
  </si>
  <si>
    <t>MANAGEMENTUL ORGANIZAȚIILOR</t>
  </si>
  <si>
    <t>PRACTICĂ PROFESIONALĂ 4</t>
  </si>
  <si>
    <t>ELEMENTE DE ÎMBUNĂTĂȚIRE CONTINUĂ 1</t>
  </si>
  <si>
    <t>PRACTICĂ PENTRU ELABORAREA LUCRĂRII DE DISERTAȚIE</t>
  </si>
  <si>
    <t>ELEMENTE DE ÎMBUNĂTĂȚIRE CONTINUĂ 2</t>
  </si>
  <si>
    <t>ELABORAREA LUCRĂRII DE DISERTAȚIE</t>
  </si>
  <si>
    <t>DISCIPLINĂ OPȚIONALĂ 3</t>
  </si>
  <si>
    <t>EXAMEN DE DISERTAȚIE</t>
  </si>
  <si>
    <t>PRACTICĂ PROFESIONALĂ 3</t>
  </si>
  <si>
    <t>3D + 1D + 1C</t>
  </si>
  <si>
    <t>1 D+1 C+1 E</t>
  </si>
  <si>
    <t>Competenţe:</t>
  </si>
  <si>
    <t>Hidrodinamică și metode de simulare, măsurare, monitorizare și analiză a curgerii în sisteme hidromecanice</t>
  </si>
  <si>
    <t>Procesarea materialelor utilizate la fabricarea mașinilor și sistemelor hidromecanice</t>
  </si>
  <si>
    <t>Bazele calculului mașinilor și sistemelor de acționare și transport a fluidelor</t>
  </si>
  <si>
    <t>Funcționarea, fabricarea și proiectarea turbomașinilor și echipamentelor hidromecanice</t>
  </si>
  <si>
    <t>Exploatarea optimizată a mașinilor și sistemelor hidraulice din punct de vedere energetic și cavitațional</t>
  </si>
  <si>
    <t>Cunoașterea și utilizarea componentelor și tehnologiilor specifice</t>
  </si>
  <si>
    <t>Dezvoltarea capacității de cercetarea științifică</t>
  </si>
  <si>
    <t>RECTOR,</t>
  </si>
  <si>
    <t>DECAN,</t>
  </si>
  <si>
    <t>DISCIPLINE OPTIONALE</t>
  </si>
  <si>
    <t>01</t>
  </si>
  <si>
    <t>MANAGEMENTUL CALITĂȚII TOTALE</t>
  </si>
  <si>
    <t>COSTURILE CALITĂȚII</t>
  </si>
  <si>
    <t>02</t>
  </si>
  <si>
    <t>MANAGEMENTUL PROIECTELOR</t>
  </si>
  <si>
    <t>OPTIMIZAREA SISTEMELOR DE FABRICAȚIE</t>
  </si>
  <si>
    <t>03</t>
  </si>
  <si>
    <t>CERTIFICAREA PRODUSELOR</t>
  </si>
  <si>
    <t>ELEMENTE DE METROLOGIE APLICATĂ</t>
  </si>
  <si>
    <t>Legenda</t>
  </si>
  <si>
    <t>Nume disciplina</t>
  </si>
  <si>
    <t>Exemplu</t>
  </si>
  <si>
    <t>Tehnologii avansate de măsurare</t>
  </si>
  <si>
    <t>Cod</t>
  </si>
  <si>
    <t>nc</t>
  </si>
  <si>
    <t>FE</t>
  </si>
  <si>
    <t>c</t>
  </si>
  <si>
    <t>s</t>
  </si>
  <si>
    <t>l</t>
  </si>
  <si>
    <t>p</t>
  </si>
  <si>
    <t>VAp</t>
  </si>
  <si>
    <t>CF</t>
  </si>
  <si>
    <t>VPI</t>
  </si>
  <si>
    <t>M170.17.01.V1</t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</si>
  <si>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</si>
  <si>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</si>
  <si>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</si>
  <si>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t>CF={DA, DCAV, DS, DC}</t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</si>
  <si>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</si>
  <si>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</si>
  <si>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</si>
  <si>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</si>
  <si>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</si>
  <si>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</si>
  <si>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</si>
  <si>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</si>
  <si>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</si>
  <si>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</si>
  <si>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</si>
  <si>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</si>
  <si>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</si>
  <si>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</si>
  <si>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</si>
  <si>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</si>
  <si>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</si>
  <si>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</si>
  <si>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t>(*) - discipline optionale activate in anul universitar 2019 / 2020</t>
  </si>
  <si>
    <t>DISCIPLINE FACULTATIVE</t>
  </si>
  <si>
    <t>MANAGEMENTUL RISCULUI</t>
  </si>
  <si>
    <t>CALITATEA ÎN CICLUL DE VIAȚĂ AL PRODUSULUI</t>
  </si>
  <si>
    <t>Conf.dr.ing. Eugen GHITA</t>
  </si>
  <si>
    <t>Conf.univ.dr.ing.Florin DRĂGAN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</si>
</sst>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sz val="11"/>
      <color indexed="18"/>
      <name val="Arial"/>
      <family val="2"/>
    </font>
    <font>
      <b/>
      <sz val="11"/>
      <color indexed="18"/>
      <name val="Arial"/>
      <family val="2"/>
    </font>
    <font>
      <b/>
      <sz val="11"/>
      <color rgb="FF000080"/>
      <name val="Arial"/>
      <family val="2"/>
      <charset val="238"/>
    </font>
    <font>
      <u/>
      <sz val="10"/>
      <color theme="10"/>
      <name val="Arial"/>
      <family val="2"/>
    </font>
    <font>
      <u/>
      <sz val="11"/>
      <color rgb="FF000080"/>
      <name val="Arial"/>
      <family val="2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sz val="11"/>
      <color indexed="18"/>
      <name val="Arial"/>
      <family val="2"/>
      <charset val="238"/>
    </font>
    <font>
      <sz val="11"/>
      <color indexed="18"/>
      <name val="Symbol"/>
      <family val="1"/>
      <charset val="2"/>
    </font>
    <font>
      <i/>
      <sz val="11"/>
      <color indexed="18"/>
      <name val="Arial"/>
      <family val="2"/>
    </font>
    <font>
      <sz val="11"/>
      <color indexed="18"/>
      <name val="Microsoft Sans Serif"/>
      <family val="2"/>
    </font>
    <font>
      <b/>
      <sz val="11"/>
      <color rgb="FF000080"/>
      <name val="Franklin Gothic Medium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rgb="FF000080"/>
      <name val="Arial"/>
      <family val="2"/>
      <charset val="238"/>
    </font>
    <font>
      <b/>
      <u/>
      <sz val="11"/>
      <color rgb="FF0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 applyProtection="1"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0" fontId="5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1" applyFont="1" applyFill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 applyAlignment="1"/>
    <xf numFmtId="0" fontId="8" fillId="0" borderId="0" xfId="0" applyFont="1" applyFill="1"/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1" fontId="2" fillId="0" borderId="10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1" fillId="0" borderId="26" xfId="0" applyFont="1" applyFill="1" applyBorder="1"/>
    <xf numFmtId="1" fontId="2" fillId="0" borderId="26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>
      <alignment vertical="center" wrapText="1"/>
    </xf>
    <xf numFmtId="1" fontId="2" fillId="0" borderId="30" xfId="0" applyNumberFormat="1" applyFont="1" applyFill="1" applyBorder="1" applyAlignment="1">
      <alignment vertical="center"/>
    </xf>
    <xf numFmtId="0" fontId="1" fillId="0" borderId="29" xfId="0" applyFont="1" applyFill="1" applyBorder="1"/>
    <xf numFmtId="1" fontId="2" fillId="0" borderId="29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17" xfId="0" applyFont="1" applyFill="1" applyBorder="1"/>
    <xf numFmtId="1" fontId="2" fillId="0" borderId="18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vertical="center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2" fillId="0" borderId="9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" fontId="2" fillId="0" borderId="33" xfId="0" applyNumberFormat="1" applyFont="1" applyFill="1" applyBorder="1" applyAlignment="1">
      <alignment vertical="center"/>
    </xf>
    <xf numFmtId="1" fontId="2" fillId="0" borderId="2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49" fontId="8" fillId="0" borderId="0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1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4" xfId="0" applyFont="1" applyFill="1" applyBorder="1"/>
    <xf numFmtId="0" fontId="3" fillId="0" borderId="4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43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4" fillId="0" borderId="43" xfId="0" applyFont="1" applyFill="1" applyBorder="1" applyProtection="1">
      <protection locked="0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/>
    <xf numFmtId="0" fontId="3" fillId="0" borderId="46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5" fillId="0" borderId="0" xfId="0" applyFont="1" applyFill="1" applyAlignment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49" fontId="8" fillId="0" borderId="23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right" vertical="center"/>
      <protection locked="0"/>
    </xf>
    <xf numFmtId="0" fontId="1" fillId="3" borderId="31" xfId="0" applyFont="1" applyFill="1" applyBorder="1" applyAlignment="1" applyProtection="1">
      <alignment horizontal="right" vertical="center"/>
      <protection locked="0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44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26</xdr:col>
      <xdr:colOff>295275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74"/>
  <sheetViews>
    <sheetView tabSelected="1" topLeftCell="A154" zoomScale="85" zoomScaleNormal="85" workbookViewId="0">
      <selection activeCell="O170" sqref="O170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8.140625" style="3" bestFit="1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0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1</v>
      </c>
      <c r="B3" s="6" t="s">
        <v>2</v>
      </c>
      <c r="L3" s="7"/>
      <c r="M3" s="7"/>
      <c r="N3" s="7"/>
      <c r="O3" s="7"/>
      <c r="P3" s="7"/>
      <c r="Q3" s="7"/>
      <c r="R3" s="8"/>
      <c r="S3" s="7"/>
      <c r="T3" s="7"/>
      <c r="U3" s="7"/>
      <c r="V3" s="7"/>
      <c r="W3" s="7"/>
      <c r="X3" s="7"/>
    </row>
    <row r="4" spans="1:25" ht="15" x14ac:dyDescent="0.25">
      <c r="L4" s="4"/>
      <c r="M4" s="4"/>
      <c r="N4" s="4"/>
      <c r="O4" s="4"/>
      <c r="P4" s="4"/>
      <c r="Q4" s="4"/>
      <c r="R4" s="9"/>
    </row>
    <row r="5" spans="1:25" ht="15" x14ac:dyDescent="0.25">
      <c r="B5" s="10"/>
      <c r="C5" s="10"/>
      <c r="D5" s="10"/>
      <c r="E5" s="10"/>
      <c r="F5" s="1"/>
      <c r="G5" s="10"/>
      <c r="H5" s="10"/>
      <c r="I5" s="10"/>
      <c r="J5" s="10"/>
      <c r="K5" s="10"/>
      <c r="M5" s="4"/>
      <c r="N5" s="4"/>
      <c r="O5" s="4"/>
      <c r="P5" s="4"/>
      <c r="Q5" s="4"/>
      <c r="R5" s="9"/>
    </row>
    <row r="6" spans="1:25" ht="15" x14ac:dyDescent="0.25">
      <c r="A6" s="5" t="s">
        <v>3</v>
      </c>
      <c r="B6" s="11"/>
      <c r="C6" s="11"/>
      <c r="D6" s="11"/>
      <c r="E6" s="6" t="s">
        <v>4</v>
      </c>
      <c r="G6" s="11"/>
      <c r="H6" s="11"/>
      <c r="I6" s="11"/>
      <c r="J6" s="11"/>
      <c r="K6" s="11"/>
      <c r="M6" s="4"/>
      <c r="N6" s="4"/>
      <c r="O6" s="4"/>
      <c r="P6" s="4"/>
      <c r="Q6" s="4"/>
      <c r="R6" s="9"/>
    </row>
    <row r="7" spans="1:25" s="13" customFormat="1" ht="18.75" customHeight="1" x14ac:dyDescent="0.25">
      <c r="A7" s="163" t="s">
        <v>5</v>
      </c>
      <c r="B7" s="163"/>
      <c r="C7" s="163"/>
      <c r="D7" s="163"/>
      <c r="E7" s="12" t="s">
        <v>6</v>
      </c>
      <c r="G7" s="14"/>
      <c r="H7" s="14"/>
      <c r="I7" s="14"/>
      <c r="J7" s="14"/>
      <c r="K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3" customFormat="1" ht="15" x14ac:dyDescent="0.25">
      <c r="A8" s="14"/>
      <c r="B8" s="14"/>
      <c r="C8" s="14"/>
      <c r="D8" s="14"/>
      <c r="E8" s="16"/>
      <c r="G8" s="14"/>
      <c r="H8" s="14"/>
      <c r="I8" s="14"/>
      <c r="J8" s="14"/>
      <c r="K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5" x14ac:dyDescent="0.2">
      <c r="A9" s="17" t="s">
        <v>7</v>
      </c>
      <c r="B9" s="17"/>
      <c r="C9" s="17"/>
      <c r="D9" s="17"/>
      <c r="E9" s="18" t="s">
        <v>8</v>
      </c>
      <c r="G9" s="17"/>
      <c r="H9" s="17"/>
      <c r="I9" s="17"/>
      <c r="J9" s="17"/>
      <c r="K9" s="1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1"/>
    </row>
    <row r="10" spans="1:25" ht="15.75" customHeight="1" x14ac:dyDescent="0.25">
      <c r="A10" s="2" t="s">
        <v>9</v>
      </c>
      <c r="B10" s="2"/>
      <c r="C10" s="2"/>
      <c r="D10" s="2"/>
      <c r="E10" s="4" t="s">
        <v>10</v>
      </c>
      <c r="G10" s="2"/>
      <c r="H10" s="2"/>
      <c r="I10" s="2"/>
      <c r="J10" s="20"/>
      <c r="K10" s="20"/>
      <c r="L10" s="11"/>
      <c r="M10" s="11"/>
      <c r="N10" s="11"/>
      <c r="O10" s="11"/>
      <c r="P10" s="11"/>
      <c r="Q10" s="11"/>
      <c r="R10" s="21"/>
      <c r="S10" s="11"/>
      <c r="T10" s="11"/>
      <c r="U10" s="11"/>
      <c r="V10" s="11"/>
      <c r="W10" s="11"/>
      <c r="X10" s="11"/>
      <c r="Y10" s="11"/>
    </row>
    <row r="11" spans="1:25" ht="15" x14ac:dyDescent="0.25">
      <c r="A11" s="3"/>
      <c r="B11" s="22"/>
      <c r="C11" s="22"/>
      <c r="D11" s="22"/>
      <c r="E11" s="3"/>
      <c r="G11" s="22"/>
      <c r="H11" s="22"/>
      <c r="I11" s="22"/>
      <c r="J11" s="20"/>
      <c r="K11" s="20"/>
      <c r="L11" s="11"/>
      <c r="M11" s="11"/>
      <c r="N11" s="11"/>
      <c r="O11" s="11"/>
      <c r="P11" s="11"/>
      <c r="Q11" s="11"/>
      <c r="R11" s="21"/>
      <c r="S11" s="11"/>
      <c r="T11" s="11"/>
      <c r="U11" s="11"/>
      <c r="V11" s="11"/>
      <c r="W11" s="11"/>
      <c r="X11" s="11"/>
      <c r="Y11" s="11"/>
    </row>
    <row r="12" spans="1:25" s="10" customFormat="1" ht="15" x14ac:dyDescent="0.25">
      <c r="A12" s="11" t="s">
        <v>11</v>
      </c>
      <c r="B12" s="11"/>
      <c r="C12" s="11"/>
      <c r="D12" s="11"/>
      <c r="E12" s="6" t="s">
        <v>12</v>
      </c>
      <c r="G12" s="11"/>
      <c r="H12" s="11"/>
      <c r="I12" s="11"/>
      <c r="J12" s="11"/>
      <c r="K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0" customFormat="1" ht="15" x14ac:dyDescent="0.25">
      <c r="A13" s="11" t="s">
        <v>13</v>
      </c>
      <c r="B13" s="11"/>
      <c r="C13" s="11"/>
      <c r="D13" s="11"/>
      <c r="E13" s="6" t="s">
        <v>14</v>
      </c>
      <c r="G13" s="11"/>
      <c r="H13" s="11"/>
      <c r="I13" s="11"/>
      <c r="J13" s="11"/>
      <c r="K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0" customFormat="1" ht="15" x14ac:dyDescent="0.2">
      <c r="A14" s="164" t="s">
        <v>15</v>
      </c>
      <c r="B14" s="164"/>
      <c r="C14" s="164"/>
      <c r="D14" s="164"/>
      <c r="E14" s="23" t="s">
        <v>4</v>
      </c>
      <c r="I14" s="24"/>
      <c r="J14" s="11"/>
      <c r="K14" s="1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s="10" customFormat="1" x14ac:dyDescent="0.2">
      <c r="A15" s="11"/>
      <c r="B15" s="11"/>
      <c r="C15" s="11"/>
      <c r="D15" s="11"/>
      <c r="E15" s="11"/>
      <c r="F15" s="21"/>
      <c r="G15" s="11"/>
      <c r="H15" s="11"/>
      <c r="I15" s="11"/>
      <c r="J15" s="11"/>
      <c r="K15" s="11"/>
      <c r="R15" s="21"/>
    </row>
    <row r="16" spans="1:25" ht="31.5" customHeight="1" x14ac:dyDescent="0.2">
      <c r="A16" s="26" t="s">
        <v>16</v>
      </c>
      <c r="B16" s="26" t="s">
        <v>17</v>
      </c>
      <c r="C16" s="26" t="s">
        <v>18</v>
      </c>
      <c r="E16" s="27" t="s">
        <v>19</v>
      </c>
      <c r="F16" s="27" t="s">
        <v>20</v>
      </c>
      <c r="G16" s="27" t="s">
        <v>21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5" x14ac:dyDescent="0.2">
      <c r="A17" s="29">
        <v>20</v>
      </c>
      <c r="B17" s="29">
        <v>70</v>
      </c>
      <c r="C17" s="29">
        <v>10</v>
      </c>
      <c r="E17" s="30" t="s">
        <v>22</v>
      </c>
      <c r="F17" s="31" t="s">
        <v>23</v>
      </c>
      <c r="G17" s="30">
        <v>20</v>
      </c>
      <c r="I17" s="11"/>
      <c r="J17" s="11"/>
      <c r="K17" s="11"/>
    </row>
    <row r="18" spans="1:25" s="33" customFormat="1" ht="15" x14ac:dyDescent="0.25">
      <c r="A18" s="165" t="s">
        <v>24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</row>
    <row r="19" spans="1:25" s="33" customFormat="1" ht="15" x14ac:dyDescent="0.25">
      <c r="A19" s="166" t="s">
        <v>63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s="10" customFormat="1" ht="15.75" thickBot="1" x14ac:dyDescent="0.25">
      <c r="A20" s="167" t="s">
        <v>25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pans="1:25" s="10" customFormat="1" ht="27.75" customHeight="1" thickTop="1" thickBot="1" x14ac:dyDescent="0.25">
      <c r="A21" s="34"/>
      <c r="B21" s="168" t="s">
        <v>26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70"/>
      <c r="N21" s="169" t="s">
        <v>27</v>
      </c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/>
    </row>
    <row r="22" spans="1:25" s="35" customFormat="1" ht="15.75" customHeight="1" thickTop="1" x14ac:dyDescent="0.2">
      <c r="A22" s="171" t="s">
        <v>28</v>
      </c>
      <c r="B22" s="173" t="s">
        <v>29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5"/>
      <c r="N22" s="179" t="s">
        <v>30</v>
      </c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80"/>
    </row>
    <row r="23" spans="1:25" s="35" customFormat="1" ht="17.25" customHeight="1" x14ac:dyDescent="0.2">
      <c r="A23" s="171"/>
      <c r="B23" s="176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8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8"/>
    </row>
    <row r="24" spans="1:25" s="35" customFormat="1" ht="15" customHeight="1" thickBot="1" x14ac:dyDescent="0.25">
      <c r="A24" s="172"/>
      <c r="B24" s="181" t="str">
        <f>IF(L24&lt;&gt;"",CONCATENATE($E$17,$F$17,".",$G$17,".","0",RIGHT($B$21,1),".",RIGHT(L24,1),$A22),"")</f>
        <v>M431.20.01.S1</v>
      </c>
      <c r="C24" s="182"/>
      <c r="D24" s="183"/>
      <c r="E24" s="36">
        <v>7</v>
      </c>
      <c r="F24" s="36" t="s">
        <v>31</v>
      </c>
      <c r="G24" s="37">
        <v>28</v>
      </c>
      <c r="H24" s="38">
        <v>14</v>
      </c>
      <c r="I24" s="38">
        <v>0</v>
      </c>
      <c r="J24" s="38">
        <v>14</v>
      </c>
      <c r="K24" s="39">
        <v>0</v>
      </c>
      <c r="L24" s="40" t="s">
        <v>32</v>
      </c>
      <c r="M24" s="41">
        <v>56</v>
      </c>
      <c r="N24" s="184" t="str">
        <f>IF(X24&lt;&gt;"",CONCATENATE($E$17,$F$17,".",$G$17,".","0",RIGHT($N$21,1),".",RIGHT(X24,1),$A22),"")</f>
        <v>M431.20.02.A1</v>
      </c>
      <c r="O24" s="185"/>
      <c r="P24" s="186"/>
      <c r="Q24" s="36">
        <v>7</v>
      </c>
      <c r="R24" s="36" t="s">
        <v>31</v>
      </c>
      <c r="S24" s="37">
        <v>28</v>
      </c>
      <c r="T24" s="38">
        <v>0</v>
      </c>
      <c r="U24" s="38">
        <v>14</v>
      </c>
      <c r="V24" s="38">
        <v>14</v>
      </c>
      <c r="W24" s="39">
        <v>0</v>
      </c>
      <c r="X24" s="40" t="s">
        <v>33</v>
      </c>
      <c r="Y24" s="41">
        <v>50</v>
      </c>
    </row>
    <row r="25" spans="1:25" s="35" customFormat="1" ht="15" thickTop="1" x14ac:dyDescent="0.2">
      <c r="A25" s="187" t="s">
        <v>34</v>
      </c>
      <c r="B25" s="188" t="s">
        <v>35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80"/>
      <c r="N25" s="179" t="s">
        <v>36</v>
      </c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80"/>
    </row>
    <row r="26" spans="1:25" s="35" customFormat="1" x14ac:dyDescent="0.2">
      <c r="A26" s="171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8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8"/>
    </row>
    <row r="27" spans="1:25" s="35" customFormat="1" ht="15.75" customHeight="1" thickBot="1" x14ac:dyDescent="0.25">
      <c r="A27" s="172"/>
      <c r="B27" s="181" t="str">
        <f>IF(L27&lt;&gt;"",CONCATENATE($E$17,$F$17,".",$G$17,".","0",RIGHT($B$21,1),".",RIGHT(L27,1),$A25),"")</f>
        <v>M431.20.01.A2</v>
      </c>
      <c r="C27" s="182"/>
      <c r="D27" s="183"/>
      <c r="E27" s="36">
        <v>7</v>
      </c>
      <c r="F27" s="36" t="s">
        <v>31</v>
      </c>
      <c r="G27" s="37">
        <v>28</v>
      </c>
      <c r="H27" s="38">
        <v>0</v>
      </c>
      <c r="I27" s="38">
        <v>14</v>
      </c>
      <c r="J27" s="38">
        <v>14</v>
      </c>
      <c r="K27" s="39">
        <v>0</v>
      </c>
      <c r="L27" s="40" t="s">
        <v>33</v>
      </c>
      <c r="M27" s="41">
        <v>56</v>
      </c>
      <c r="N27" s="184" t="str">
        <f>IF(X27&lt;&gt;"",CONCATENATE($E$17,$F$17,".",$G$17,".","0",RIGHT($N$21,1),".",RIGHT(X27,1),$A25),"")</f>
        <v>M431.20.02.A2</v>
      </c>
      <c r="O27" s="185"/>
      <c r="P27" s="186"/>
      <c r="Q27" s="36">
        <v>9</v>
      </c>
      <c r="R27" s="36" t="s">
        <v>31</v>
      </c>
      <c r="S27" s="37">
        <v>42</v>
      </c>
      <c r="T27" s="38">
        <v>14</v>
      </c>
      <c r="U27" s="38">
        <v>0</v>
      </c>
      <c r="V27" s="38">
        <v>28</v>
      </c>
      <c r="W27" s="39">
        <v>0</v>
      </c>
      <c r="X27" s="40" t="s">
        <v>33</v>
      </c>
      <c r="Y27" s="41">
        <v>74</v>
      </c>
    </row>
    <row r="28" spans="1:25" s="35" customFormat="1" ht="13.5" customHeight="1" thickTop="1" x14ac:dyDescent="0.2">
      <c r="A28" s="187" t="s">
        <v>37</v>
      </c>
      <c r="B28" s="188" t="s">
        <v>38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80"/>
      <c r="N28" s="179" t="s">
        <v>39</v>
      </c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80"/>
    </row>
    <row r="29" spans="1:25" s="35" customFormat="1" ht="12.75" customHeight="1" x14ac:dyDescent="0.2">
      <c r="A29" s="171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8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8"/>
    </row>
    <row r="30" spans="1:25" s="35" customFormat="1" ht="15.75" customHeight="1" thickBot="1" x14ac:dyDescent="0.25">
      <c r="A30" s="172"/>
      <c r="B30" s="181" t="str">
        <f>IF(L30&lt;&gt;"",CONCATENATE($E$17,$F$17,".",$G$17,".","0",RIGHT($B$21,1),".",RIGHT(L30,1),$A28),"")</f>
        <v>M431.20.01.V3</v>
      </c>
      <c r="C30" s="182"/>
      <c r="D30" s="183"/>
      <c r="E30" s="36">
        <v>5</v>
      </c>
      <c r="F30" s="36" t="s">
        <v>40</v>
      </c>
      <c r="G30" s="37">
        <v>14</v>
      </c>
      <c r="H30" s="38">
        <v>0</v>
      </c>
      <c r="I30" s="38">
        <v>0</v>
      </c>
      <c r="J30" s="38">
        <v>14</v>
      </c>
      <c r="K30" s="39">
        <v>0</v>
      </c>
      <c r="L30" s="40" t="s">
        <v>41</v>
      </c>
      <c r="M30" s="41">
        <v>28</v>
      </c>
      <c r="N30" s="184" t="str">
        <f>IF(X30&lt;&gt;"",CONCATENATE($E$17,$F$17,".",$G$17,".","0",RIGHT($N$21,1),".",RIGHT(X30,1),$A28),"")</f>
        <v>M431.20.02.S3</v>
      </c>
      <c r="O30" s="185"/>
      <c r="P30" s="186"/>
      <c r="Q30" s="36">
        <v>7</v>
      </c>
      <c r="R30" s="36" t="s">
        <v>31</v>
      </c>
      <c r="S30" s="37">
        <v>28</v>
      </c>
      <c r="T30" s="38">
        <v>14</v>
      </c>
      <c r="U30" s="38">
        <v>0</v>
      </c>
      <c r="V30" s="38">
        <v>14</v>
      </c>
      <c r="W30" s="39">
        <v>0</v>
      </c>
      <c r="X30" s="40" t="s">
        <v>32</v>
      </c>
      <c r="Y30" s="41">
        <v>50</v>
      </c>
    </row>
    <row r="31" spans="1:25" s="35" customFormat="1" ht="13.5" customHeight="1" thickTop="1" x14ac:dyDescent="0.2">
      <c r="A31" s="187" t="s">
        <v>42</v>
      </c>
      <c r="B31" s="188" t="s">
        <v>43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79" t="s">
        <v>44</v>
      </c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80"/>
    </row>
    <row r="32" spans="1:25" s="35" customFormat="1" ht="12.75" customHeight="1" x14ac:dyDescent="0.2">
      <c r="A32" s="171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8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8"/>
    </row>
    <row r="33" spans="1:25" s="35" customFormat="1" ht="15.75" customHeight="1" thickBot="1" x14ac:dyDescent="0.25">
      <c r="A33" s="172"/>
      <c r="B33" s="181" t="str">
        <f>IF(L33&lt;&gt;"",CONCATENATE($E$17,$F$17,".",$G$17,".","0",RIGHT($B$21,1),".",RIGHT(L33,1),$A31),"")</f>
        <v>M431.20.01.A4</v>
      </c>
      <c r="C33" s="182"/>
      <c r="D33" s="183"/>
      <c r="E33" s="36">
        <v>7</v>
      </c>
      <c r="F33" s="36" t="s">
        <v>31</v>
      </c>
      <c r="G33" s="37">
        <v>28</v>
      </c>
      <c r="H33" s="38">
        <v>14</v>
      </c>
      <c r="I33" s="38">
        <v>0</v>
      </c>
      <c r="J33" s="38">
        <v>14</v>
      </c>
      <c r="K33" s="39">
        <v>0</v>
      </c>
      <c r="L33" s="40" t="s">
        <v>33</v>
      </c>
      <c r="M33" s="41">
        <v>56</v>
      </c>
      <c r="N33" s="184" t="str">
        <f>IF(X33&lt;&gt;"",CONCATENATE($E$17,$F$17,".",$G$17,".","0",RIGHT($N$21,1),".",RIGHT(X33,1),$A31),"")</f>
        <v>M431.20.02.V4</v>
      </c>
      <c r="O33" s="185"/>
      <c r="P33" s="186"/>
      <c r="Q33" s="36">
        <v>3</v>
      </c>
      <c r="R33" s="36" t="s">
        <v>40</v>
      </c>
      <c r="S33" s="37">
        <v>14</v>
      </c>
      <c r="T33" s="38">
        <v>7</v>
      </c>
      <c r="U33" s="38">
        <v>0</v>
      </c>
      <c r="V33" s="38">
        <v>0</v>
      </c>
      <c r="W33" s="39">
        <v>0</v>
      </c>
      <c r="X33" s="40" t="s">
        <v>41</v>
      </c>
      <c r="Y33" s="41">
        <v>15</v>
      </c>
    </row>
    <row r="34" spans="1:25" s="35" customFormat="1" ht="13.5" customHeight="1" thickTop="1" x14ac:dyDescent="0.2">
      <c r="A34" s="187" t="s">
        <v>45</v>
      </c>
      <c r="B34" s="189" t="s">
        <v>46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1"/>
      <c r="N34" s="179" t="s">
        <v>47</v>
      </c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80"/>
    </row>
    <row r="35" spans="1:25" s="35" customFormat="1" x14ac:dyDescent="0.2">
      <c r="A35" s="171"/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4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8"/>
    </row>
    <row r="36" spans="1:25" s="35" customFormat="1" ht="15" customHeight="1" thickBot="1" x14ac:dyDescent="0.25">
      <c r="A36" s="172"/>
      <c r="B36" s="181" t="str">
        <f>IF(L36&lt;&gt;"",CONCATENATE($E$17,$F$17,".",$G$17,".","0",RIGHT($B$21,1),".",RIGHT(L36,1),$A34),"")</f>
        <v>M431.20.01.S5</v>
      </c>
      <c r="C36" s="182"/>
      <c r="D36" s="183"/>
      <c r="E36" s="42">
        <v>4</v>
      </c>
      <c r="F36" s="42" t="s">
        <v>48</v>
      </c>
      <c r="G36" s="43">
        <v>0</v>
      </c>
      <c r="H36" s="44">
        <v>0</v>
      </c>
      <c r="I36" s="44">
        <v>0</v>
      </c>
      <c r="J36" s="44">
        <v>0</v>
      </c>
      <c r="K36" s="45">
        <v>150</v>
      </c>
      <c r="L36" s="42" t="s">
        <v>32</v>
      </c>
      <c r="M36" s="46">
        <v>18</v>
      </c>
      <c r="N36" s="184" t="str">
        <f>IF(X36&lt;&gt;"",CONCATENATE($E$17,$F$17,".",$G$17,".","0",RIGHT($N$21,1),".",RIGHT(X36,1),$A34),"")</f>
        <v>M431.20.02.S5</v>
      </c>
      <c r="O36" s="185"/>
      <c r="P36" s="186"/>
      <c r="Q36" s="36">
        <v>4</v>
      </c>
      <c r="R36" s="36" t="s">
        <v>48</v>
      </c>
      <c r="S36" s="37">
        <v>0</v>
      </c>
      <c r="T36" s="38">
        <v>0</v>
      </c>
      <c r="U36" s="38">
        <v>0</v>
      </c>
      <c r="V36" s="38">
        <v>0</v>
      </c>
      <c r="W36" s="39">
        <v>140</v>
      </c>
      <c r="X36" s="40" t="s">
        <v>32</v>
      </c>
      <c r="Y36" s="41">
        <v>14</v>
      </c>
    </row>
    <row r="37" spans="1:25" s="35" customFormat="1" ht="13.5" customHeight="1" thickTop="1" x14ac:dyDescent="0.2">
      <c r="A37" s="187" t="s">
        <v>49</v>
      </c>
      <c r="B37" s="18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1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80"/>
    </row>
    <row r="38" spans="1:25" s="35" customFormat="1" ht="12.75" customHeight="1" x14ac:dyDescent="0.2">
      <c r="A38" s="171"/>
      <c r="B38" s="192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4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8"/>
    </row>
    <row r="39" spans="1:25" s="35" customFormat="1" ht="15" thickBot="1" x14ac:dyDescent="0.25">
      <c r="A39" s="172"/>
      <c r="B39" s="181" t="str">
        <f>IF(L39&lt;&gt;"",CONCATENATE($E$17,$F$17,".",$G$17,".","0",RIGHT($B$21,1),".",RIGHT(L39,1),$A37),"")</f>
        <v/>
      </c>
      <c r="C39" s="182"/>
      <c r="D39" s="183"/>
      <c r="E39" s="42"/>
      <c r="F39" s="42"/>
      <c r="G39" s="43"/>
      <c r="H39" s="44"/>
      <c r="I39" s="44"/>
      <c r="J39" s="44"/>
      <c r="K39" s="47"/>
      <c r="L39" s="42"/>
      <c r="M39" s="46"/>
      <c r="N39" s="184"/>
      <c r="O39" s="185"/>
      <c r="P39" s="186"/>
      <c r="Q39" s="36"/>
      <c r="R39" s="36"/>
      <c r="S39" s="37"/>
      <c r="T39" s="38"/>
      <c r="U39" s="38"/>
      <c r="V39" s="38"/>
      <c r="W39" s="39"/>
      <c r="X39" s="40"/>
      <c r="Y39" s="41"/>
    </row>
    <row r="40" spans="1:25" s="35" customFormat="1" ht="13.5" customHeight="1" thickTop="1" x14ac:dyDescent="0.2">
      <c r="A40" s="187" t="s">
        <v>50</v>
      </c>
      <c r="B40" s="189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1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80"/>
    </row>
    <row r="41" spans="1:25" s="35" customFormat="1" ht="12.75" customHeight="1" x14ac:dyDescent="0.2">
      <c r="A41" s="171"/>
      <c r="B41" s="1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4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8"/>
    </row>
    <row r="42" spans="1:25" s="35" customFormat="1" ht="15" thickBot="1" x14ac:dyDescent="0.25">
      <c r="A42" s="172"/>
      <c r="B42" s="181" t="str">
        <f>IF(L42&lt;&gt;"",CONCATENATE($E$17,$F$17,".",$G$17,".","0",RIGHT($B$21,1),".",RIGHT(L42,1),$A40),"")</f>
        <v/>
      </c>
      <c r="C42" s="182"/>
      <c r="D42" s="183"/>
      <c r="E42" s="42"/>
      <c r="F42" s="42"/>
      <c r="G42" s="43"/>
      <c r="H42" s="44"/>
      <c r="I42" s="44"/>
      <c r="J42" s="44"/>
      <c r="K42" s="47"/>
      <c r="L42" s="42"/>
      <c r="M42" s="46"/>
      <c r="N42" s="184" t="str">
        <f>IF(X42&lt;&gt;"",CONCATENATE($E$17,$F$17,".",$G$17,".","0",RIGHT($N$21,1),".",RIGHT(X42,1),$A40),"")</f>
        <v/>
      </c>
      <c r="O42" s="185"/>
      <c r="P42" s="186"/>
      <c r="Q42" s="36"/>
      <c r="R42" s="36"/>
      <c r="S42" s="37"/>
      <c r="T42" s="38"/>
      <c r="U42" s="38"/>
      <c r="V42" s="38"/>
      <c r="W42" s="39"/>
      <c r="X42" s="40"/>
      <c r="Y42" s="41"/>
    </row>
    <row r="43" spans="1:25" s="10" customFormat="1" ht="24" customHeight="1" thickTop="1" x14ac:dyDescent="0.2">
      <c r="A43" s="197" t="s">
        <v>51</v>
      </c>
      <c r="B43" s="48" t="s">
        <v>52</v>
      </c>
      <c r="C43" s="49"/>
      <c r="D43" s="49"/>
      <c r="E43" s="49"/>
      <c r="F43" s="50">
        <f>SUM(G24:J24,G27:J27,G30:J30,G33:J33,G36:J36,G39:J39,G42:J42)</f>
        <v>196</v>
      </c>
      <c r="G43" s="51" t="s">
        <v>53</v>
      </c>
      <c r="H43" s="52"/>
      <c r="I43" s="52"/>
      <c r="J43" s="52"/>
      <c r="K43" s="52"/>
      <c r="L43" s="53"/>
      <c r="M43" s="54">
        <f>SUM(M24,M27,M30,M33,M36,M39,M42)</f>
        <v>214</v>
      </c>
      <c r="N43" s="48" t="s">
        <v>52</v>
      </c>
      <c r="O43" s="49"/>
      <c r="P43" s="49"/>
      <c r="Q43" s="49"/>
      <c r="R43" s="55">
        <f>SUM(S24:V24,S27:V27,S30:V30,S33:V33,S36:V36,S39:V39,S42:V42)</f>
        <v>217</v>
      </c>
      <c r="S43" s="51" t="s">
        <v>53</v>
      </c>
      <c r="T43" s="52"/>
      <c r="U43" s="52"/>
      <c r="V43" s="52"/>
      <c r="W43" s="52"/>
      <c r="X43" s="53"/>
      <c r="Y43" s="56">
        <f>SUM(Y24,Y27,Y30,Y33,Y36,Y39,Y42)</f>
        <v>203</v>
      </c>
    </row>
    <row r="44" spans="1:25" s="10" customFormat="1" ht="29.25" customHeight="1" x14ac:dyDescent="0.2">
      <c r="A44" s="198"/>
      <c r="B44" s="200" t="s">
        <v>54</v>
      </c>
      <c r="C44" s="201"/>
      <c r="D44" s="57"/>
      <c r="E44" s="57"/>
      <c r="F44" s="58">
        <f>SUM(G24:K24,G27:K27,G30:K30,G33:K33,G36:K36,G39:K39,G42:K42)</f>
        <v>346</v>
      </c>
      <c r="G44" s="200" t="s">
        <v>55</v>
      </c>
      <c r="H44" s="201"/>
      <c r="I44" s="201"/>
      <c r="J44" s="57"/>
      <c r="K44" s="57"/>
      <c r="L44" s="59"/>
      <c r="M44" s="60">
        <f>F44+M43</f>
        <v>560</v>
      </c>
      <c r="N44" s="200" t="s">
        <v>54</v>
      </c>
      <c r="O44" s="201"/>
      <c r="P44" s="201"/>
      <c r="Q44" s="57"/>
      <c r="R44" s="61">
        <f>SUM(S24:W24,S27:W27,S30:W30,S33:W33,S36:W36,S39:W39,S42:W42)</f>
        <v>357</v>
      </c>
      <c r="S44" s="200" t="s">
        <v>55</v>
      </c>
      <c r="T44" s="201"/>
      <c r="U44" s="201"/>
      <c r="V44" s="62"/>
      <c r="W44" s="62"/>
      <c r="X44" s="62"/>
      <c r="Y44" s="63">
        <f>R44+Y43</f>
        <v>560</v>
      </c>
    </row>
    <row r="45" spans="1:25" s="10" customFormat="1" ht="15.75" customHeight="1" thickBot="1" x14ac:dyDescent="0.25">
      <c r="A45" s="199"/>
      <c r="B45" s="205" t="s">
        <v>56</v>
      </c>
      <c r="C45" s="206"/>
      <c r="D45" s="64"/>
      <c r="E45" s="65"/>
      <c r="F45" s="66">
        <f>SUM(E24,E27,E30,E33,E36,E39,E42)</f>
        <v>30</v>
      </c>
      <c r="G45" s="203" t="s">
        <v>57</v>
      </c>
      <c r="H45" s="204"/>
      <c r="I45" s="204"/>
      <c r="J45" s="204"/>
      <c r="K45" s="204"/>
      <c r="L45" s="195" t="s">
        <v>58</v>
      </c>
      <c r="M45" s="196"/>
      <c r="N45" s="207" t="s">
        <v>56</v>
      </c>
      <c r="O45" s="208"/>
      <c r="P45" s="67"/>
      <c r="R45" s="68">
        <f>SUM(Q24,Q27,Q30,Q33,Q36,Q39,Q42)</f>
        <v>30</v>
      </c>
      <c r="S45" s="203" t="s">
        <v>57</v>
      </c>
      <c r="T45" s="204"/>
      <c r="U45" s="204"/>
      <c r="V45" s="204"/>
      <c r="W45" s="69"/>
      <c r="X45" s="195" t="s">
        <v>59</v>
      </c>
      <c r="Y45" s="196"/>
    </row>
    <row r="46" spans="1:25" s="10" customFormat="1" ht="16.5" customHeight="1" thickTop="1" x14ac:dyDescent="0.2">
      <c r="A46" s="197" t="s">
        <v>60</v>
      </c>
      <c r="B46" s="48" t="s">
        <v>52</v>
      </c>
      <c r="C46" s="49"/>
      <c r="D46" s="49"/>
      <c r="E46" s="49"/>
      <c r="F46" s="70">
        <f>SUM(G48:J48)</f>
        <v>14</v>
      </c>
      <c r="G46" s="51" t="s">
        <v>53</v>
      </c>
      <c r="H46" s="52"/>
      <c r="I46" s="52"/>
      <c r="J46" s="52"/>
      <c r="K46" s="52"/>
      <c r="L46" s="53"/>
      <c r="M46" s="70">
        <f>M43/14</f>
        <v>15.285714285714286</v>
      </c>
      <c r="N46" s="48" t="s">
        <v>52</v>
      </c>
      <c r="O46" s="49"/>
      <c r="P46" s="49"/>
      <c r="Q46" s="49"/>
      <c r="R46" s="71">
        <f>SUM(S48:V48)</f>
        <v>15.5</v>
      </c>
      <c r="S46" s="51" t="s">
        <v>53</v>
      </c>
      <c r="T46" s="52"/>
      <c r="U46" s="52"/>
      <c r="V46" s="52"/>
      <c r="W46" s="52"/>
      <c r="X46" s="52"/>
      <c r="Y46" s="72">
        <f>Y43/14</f>
        <v>14.5</v>
      </c>
    </row>
    <row r="47" spans="1:25" s="10" customFormat="1" ht="16.5" customHeight="1" x14ac:dyDescent="0.2">
      <c r="A47" s="198"/>
      <c r="B47" s="200" t="s">
        <v>54</v>
      </c>
      <c r="C47" s="201"/>
      <c r="D47" s="57"/>
      <c r="E47" s="57"/>
      <c r="F47" s="73">
        <f>SUM(G48:K48)</f>
        <v>24.714285714285715</v>
      </c>
      <c r="G47" s="200" t="s">
        <v>55</v>
      </c>
      <c r="H47" s="201"/>
      <c r="I47" s="201"/>
      <c r="J47" s="57"/>
      <c r="K47" s="57"/>
      <c r="M47" s="60">
        <f>F47+M46</f>
        <v>40</v>
      </c>
      <c r="N47" s="200" t="s">
        <v>54</v>
      </c>
      <c r="O47" s="201"/>
      <c r="P47" s="201"/>
      <c r="Q47" s="57"/>
      <c r="R47" s="74">
        <f>SUM(S48:W48)</f>
        <v>25.5</v>
      </c>
      <c r="S47" s="200" t="s">
        <v>55</v>
      </c>
      <c r="T47" s="201"/>
      <c r="U47" s="201"/>
      <c r="V47" s="75"/>
      <c r="W47" s="75"/>
      <c r="X47" s="75"/>
      <c r="Y47" s="76">
        <f>Y44/14</f>
        <v>40</v>
      </c>
    </row>
    <row r="48" spans="1:25" s="10" customFormat="1" ht="15.75" customHeight="1" thickBot="1" x14ac:dyDescent="0.25">
      <c r="A48" s="202"/>
      <c r="B48" s="203" t="s">
        <v>61</v>
      </c>
      <c r="C48" s="204"/>
      <c r="D48" s="77"/>
      <c r="E48" s="77"/>
      <c r="F48" s="78"/>
      <c r="G48" s="79">
        <f>(G24+G27+G30+G33+G36+G39+G42)/14</f>
        <v>7</v>
      </c>
      <c r="H48" s="79">
        <f>(H24+H27+H30+H33+H36+H39+H42)/14</f>
        <v>2</v>
      </c>
      <c r="I48" s="79">
        <f>(I24+I27+I30+I33+I36+I39+I42)/14</f>
        <v>1</v>
      </c>
      <c r="J48" s="79">
        <f>(J24+J27+J30+J33+J36+J39+J42)/14</f>
        <v>4</v>
      </c>
      <c r="K48" s="79">
        <f>(K24+K27+K30+K33+K36+K39+K42)/14</f>
        <v>10.714285714285714</v>
      </c>
      <c r="L48" s="80" t="s">
        <v>62</v>
      </c>
      <c r="M48" s="81"/>
      <c r="N48" s="203" t="s">
        <v>61</v>
      </c>
      <c r="O48" s="204"/>
      <c r="P48" s="77"/>
      <c r="Q48" s="77"/>
      <c r="R48" s="78"/>
      <c r="S48" s="79">
        <f>(S24+S27+S30+S33+S36+S39+S42)/14</f>
        <v>8</v>
      </c>
      <c r="T48" s="79">
        <f>(T24+T27+T30+T33+T36+T39+T42)/14</f>
        <v>2.5</v>
      </c>
      <c r="U48" s="79">
        <f>(U24+U27+U30+U33+U36+U39+U42)/14</f>
        <v>1</v>
      </c>
      <c r="V48" s="79">
        <f>(V24+V27+V30+V33+V36+V39+V42)/14</f>
        <v>4</v>
      </c>
      <c r="W48" s="79">
        <f>(W24+W27+W30+W33+W36+W39+W42)/14</f>
        <v>10</v>
      </c>
      <c r="X48" s="80" t="s">
        <v>62</v>
      </c>
      <c r="Y48" s="81"/>
    </row>
    <row r="49" spans="1:25" s="82" customFormat="1" ht="15" thickTop="1" x14ac:dyDescent="0.25"/>
    <row r="50" spans="1:25" s="10" customFormat="1" x14ac:dyDescent="0.2">
      <c r="A50" s="83"/>
      <c r="B50" s="84"/>
      <c r="C50" s="84"/>
      <c r="D50" s="84"/>
      <c r="E50" s="84"/>
      <c r="F50" s="85"/>
      <c r="G50" s="84"/>
      <c r="H50" s="84"/>
      <c r="I50" s="83"/>
      <c r="J50" s="86"/>
      <c r="K50" s="86"/>
      <c r="L50" s="83"/>
      <c r="M50" s="83"/>
      <c r="N50" s="83"/>
      <c r="O50" s="83"/>
      <c r="P50" s="83"/>
      <c r="Q50" s="83"/>
      <c r="R50" s="85"/>
      <c r="S50" s="84"/>
      <c r="T50" s="84"/>
      <c r="U50" s="84"/>
      <c r="V50" s="84"/>
      <c r="W50" s="84"/>
      <c r="X50" s="84"/>
      <c r="Y50" s="84"/>
    </row>
    <row r="51" spans="1:25" s="33" customFormat="1" ht="15" x14ac:dyDescent="0.25">
      <c r="A51" s="166" t="s">
        <v>63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</row>
    <row r="52" spans="1:25" ht="15.75" thickBot="1" x14ac:dyDescent="0.25">
      <c r="A52" s="167" t="s">
        <v>64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</row>
    <row r="53" spans="1:25" ht="24" customHeight="1" thickTop="1" thickBot="1" x14ac:dyDescent="0.25">
      <c r="A53" s="34"/>
      <c r="B53" s="209" t="s">
        <v>65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1"/>
      <c r="N53" s="210" t="s">
        <v>66</v>
      </c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1"/>
    </row>
    <row r="54" spans="1:25" s="87" customFormat="1" ht="15.75" customHeight="1" thickTop="1" x14ac:dyDescent="0.2">
      <c r="A54" s="171" t="s">
        <v>28</v>
      </c>
      <c r="B54" s="173" t="s">
        <v>67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5"/>
      <c r="N54" s="179" t="s">
        <v>68</v>
      </c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80"/>
    </row>
    <row r="55" spans="1:25" s="87" customFormat="1" x14ac:dyDescent="0.2">
      <c r="A55" s="171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8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8"/>
    </row>
    <row r="56" spans="1:25" s="88" customFormat="1" ht="15.75" customHeight="1" thickBot="1" x14ac:dyDescent="0.3">
      <c r="A56" s="172"/>
      <c r="B56" s="184" t="str">
        <f>IF(L56&lt;&gt;"",CONCATENATE($E$17,$F$17,".",$G$17,".","0",RIGHT($B$53,1),".",RIGHT(L56,1),$A54),"")</f>
        <v>M431.20.03.S1</v>
      </c>
      <c r="C56" s="185"/>
      <c r="D56" s="186"/>
      <c r="E56" s="36">
        <v>7</v>
      </c>
      <c r="F56" s="36" t="s">
        <v>31</v>
      </c>
      <c r="G56" s="37">
        <v>28</v>
      </c>
      <c r="H56" s="38">
        <v>14</v>
      </c>
      <c r="I56" s="38">
        <v>0</v>
      </c>
      <c r="J56" s="38">
        <v>14</v>
      </c>
      <c r="K56" s="39">
        <v>0</v>
      </c>
      <c r="L56" s="40" t="s">
        <v>32</v>
      </c>
      <c r="M56" s="41">
        <v>56</v>
      </c>
      <c r="N56" s="184" t="str">
        <f>IF(X56&lt;&gt;"",CONCATENATE($E$17,$F$17,".",$G$17,".","0",RIGHT($N$53,1),".",RIGHT(X56,1),$A54),"")</f>
        <v>M431.20.04.S1</v>
      </c>
      <c r="O56" s="185"/>
      <c r="P56" s="186"/>
      <c r="Q56" s="36">
        <v>8</v>
      </c>
      <c r="R56" s="36" t="s">
        <v>40</v>
      </c>
      <c r="S56" s="37">
        <v>0</v>
      </c>
      <c r="T56" s="38">
        <v>0</v>
      </c>
      <c r="U56" s="38">
        <v>0</v>
      </c>
      <c r="V56" s="38">
        <v>0</v>
      </c>
      <c r="W56" s="39">
        <v>120</v>
      </c>
      <c r="X56" s="40" t="s">
        <v>32</v>
      </c>
      <c r="Y56" s="41">
        <v>40</v>
      </c>
    </row>
    <row r="57" spans="1:25" s="88" customFormat="1" ht="15.75" customHeight="1" thickTop="1" x14ac:dyDescent="0.25">
      <c r="A57" s="187" t="s">
        <v>34</v>
      </c>
      <c r="B57" s="188" t="s">
        <v>69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79" t="s">
        <v>70</v>
      </c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80"/>
    </row>
    <row r="58" spans="1:25" s="88" customFormat="1" x14ac:dyDescent="0.25">
      <c r="A58" s="171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8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8"/>
    </row>
    <row r="59" spans="1:25" s="88" customFormat="1" ht="15.75" customHeight="1" thickBot="1" x14ac:dyDescent="0.3">
      <c r="A59" s="172"/>
      <c r="B59" s="184" t="str">
        <f>IF(L59&lt;&gt;"",CONCATENATE($E$17,$F$17,".",$G$17,".","0",RIGHT($B$53,1),".",RIGHT(L59,1),$A57),"")</f>
        <v>M431.20.03.V2</v>
      </c>
      <c r="C59" s="185"/>
      <c r="D59" s="186"/>
      <c r="E59" s="36">
        <v>8</v>
      </c>
      <c r="F59" s="36" t="s">
        <v>31</v>
      </c>
      <c r="G59" s="37">
        <v>42</v>
      </c>
      <c r="H59" s="38">
        <v>0</v>
      </c>
      <c r="I59" s="38">
        <v>14</v>
      </c>
      <c r="J59" s="38">
        <v>0</v>
      </c>
      <c r="K59" s="39">
        <v>0</v>
      </c>
      <c r="L59" s="40" t="s">
        <v>41</v>
      </c>
      <c r="M59" s="41">
        <v>56</v>
      </c>
      <c r="N59" s="184" t="str">
        <f>IF(X59&lt;&gt;"",CONCATENATE($E$17,$F$17,".",$G$17,".","0",RIGHT($N$53,1),".",RIGHT(X59,1),$A57),"")</f>
        <v>M431.20.04.S2</v>
      </c>
      <c r="O59" s="185"/>
      <c r="P59" s="186"/>
      <c r="Q59" s="36">
        <v>7</v>
      </c>
      <c r="R59" s="36" t="s">
        <v>48</v>
      </c>
      <c r="S59" s="37">
        <v>0</v>
      </c>
      <c r="T59" s="38">
        <v>0</v>
      </c>
      <c r="U59" s="38">
        <v>0</v>
      </c>
      <c r="V59" s="38">
        <v>0</v>
      </c>
      <c r="W59" s="39">
        <v>120</v>
      </c>
      <c r="X59" s="40" t="s">
        <v>32</v>
      </c>
      <c r="Y59" s="41">
        <v>60</v>
      </c>
    </row>
    <row r="60" spans="1:25" s="88" customFormat="1" ht="15.75" customHeight="1" thickTop="1" x14ac:dyDescent="0.25">
      <c r="A60" s="187" t="s">
        <v>37</v>
      </c>
      <c r="B60" s="188" t="s">
        <v>71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179" t="s">
        <v>72</v>
      </c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80"/>
    </row>
    <row r="61" spans="1:25" s="88" customFormat="1" x14ac:dyDescent="0.25">
      <c r="A61" s="171"/>
      <c r="B61" s="176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8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8"/>
    </row>
    <row r="62" spans="1:25" s="88" customFormat="1" ht="15.75" customHeight="1" thickBot="1" x14ac:dyDescent="0.3">
      <c r="A62" s="172"/>
      <c r="B62" s="184" t="str">
        <f>IF(L62&lt;&gt;"",CONCATENATE($E$17,$F$17,".",$G$17,".","0",RIGHT($B$53,1),".",RIGHT(L62,1),$A60),"")</f>
        <v>M431.20.03.V3</v>
      </c>
      <c r="C62" s="185"/>
      <c r="D62" s="186"/>
      <c r="E62" s="36">
        <v>4</v>
      </c>
      <c r="F62" s="36" t="s">
        <v>40</v>
      </c>
      <c r="G62" s="37">
        <v>0</v>
      </c>
      <c r="H62" s="38">
        <v>0</v>
      </c>
      <c r="I62" s="38">
        <v>0</v>
      </c>
      <c r="J62" s="38">
        <v>28</v>
      </c>
      <c r="K62" s="39">
        <v>0</v>
      </c>
      <c r="L62" s="40" t="s">
        <v>41</v>
      </c>
      <c r="M62" s="41">
        <v>28</v>
      </c>
      <c r="N62" s="184" t="str">
        <f>IF(X62&lt;&gt;"",CONCATENATE($E$17,$F$17,".",$G$17,".","0",RIGHT($N$53,1),".",RIGHT(X62,1),$A60),"")</f>
        <v>M431.20.04.S3</v>
      </c>
      <c r="O62" s="185"/>
      <c r="P62" s="186"/>
      <c r="Q62" s="36">
        <v>7</v>
      </c>
      <c r="R62" s="36" t="s">
        <v>31</v>
      </c>
      <c r="S62" s="37">
        <v>0</v>
      </c>
      <c r="T62" s="38">
        <v>0</v>
      </c>
      <c r="U62" s="38">
        <v>0</v>
      </c>
      <c r="V62" s="38">
        <v>0</v>
      </c>
      <c r="W62" s="39">
        <v>120</v>
      </c>
      <c r="X62" s="40" t="s">
        <v>32</v>
      </c>
      <c r="Y62" s="41">
        <v>100</v>
      </c>
    </row>
    <row r="63" spans="1:25" s="88" customFormat="1" ht="15" thickTop="1" x14ac:dyDescent="0.25">
      <c r="A63" s="187" t="s">
        <v>42</v>
      </c>
      <c r="B63" s="188" t="s">
        <v>73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80"/>
      <c r="N63" s="179" t="s">
        <v>74</v>
      </c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80"/>
    </row>
    <row r="64" spans="1:25" s="88" customFormat="1" ht="13.5" customHeight="1" x14ac:dyDescent="0.25">
      <c r="A64" s="171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8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8"/>
    </row>
    <row r="65" spans="1:25" s="88" customFormat="1" ht="16.5" customHeight="1" thickBot="1" x14ac:dyDescent="0.3">
      <c r="A65" s="172"/>
      <c r="B65" s="184" t="str">
        <f>IF(L65&lt;&gt;"",CONCATENATE($E$17,$F$17,".",$G$17,".","0",RIGHT($B$53,1),".",RIGHT(L65,1),$A63),"")</f>
        <v>M431.20.03.A4</v>
      </c>
      <c r="C65" s="185"/>
      <c r="D65" s="186"/>
      <c r="E65" s="36">
        <v>7</v>
      </c>
      <c r="F65" s="36" t="s">
        <v>31</v>
      </c>
      <c r="G65" s="37">
        <v>28</v>
      </c>
      <c r="H65" s="38">
        <v>0</v>
      </c>
      <c r="I65" s="38">
        <v>14</v>
      </c>
      <c r="J65" s="38">
        <v>14</v>
      </c>
      <c r="K65" s="39">
        <v>0</v>
      </c>
      <c r="L65" s="40" t="s">
        <v>33</v>
      </c>
      <c r="M65" s="41">
        <v>56</v>
      </c>
      <c r="N65" s="184" t="str">
        <f>IF(X65&lt;&gt;"",CONCATENATE($E$17,$F$17,".",$G$17,".","0",RIGHT($N$53,1),".",RIGHT(X65,1),$A63),"")</f>
        <v>M431.20.04.S4</v>
      </c>
      <c r="O65" s="185"/>
      <c r="P65" s="186"/>
      <c r="Q65" s="36">
        <v>8</v>
      </c>
      <c r="R65" s="36" t="s">
        <v>31</v>
      </c>
      <c r="S65" s="37"/>
      <c r="T65" s="38"/>
      <c r="U65" s="38"/>
      <c r="V65" s="38"/>
      <c r="W65" s="39"/>
      <c r="X65" s="40" t="s">
        <v>32</v>
      </c>
      <c r="Y65" s="41"/>
    </row>
    <row r="66" spans="1:25" s="88" customFormat="1" ht="15" thickTop="1" x14ac:dyDescent="0.25">
      <c r="A66" s="187" t="s">
        <v>45</v>
      </c>
      <c r="B66" s="188" t="s">
        <v>75</v>
      </c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80"/>
      <c r="N66" s="188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80"/>
    </row>
    <row r="67" spans="1:25" s="88" customFormat="1" x14ac:dyDescent="0.25">
      <c r="A67" s="171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8"/>
      <c r="N67" s="176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8"/>
    </row>
    <row r="68" spans="1:25" s="88" customFormat="1" ht="15" thickBot="1" x14ac:dyDescent="0.3">
      <c r="A68" s="172"/>
      <c r="B68" s="184" t="str">
        <f>IF(L68&lt;&gt;"",CONCATENATE($E$17,$F$17,".",$G$17,".","0",RIGHT($B$53,1),".",RIGHT(L68,1),$A66),"")</f>
        <v>M431.20.03.S5</v>
      </c>
      <c r="C68" s="185"/>
      <c r="D68" s="186"/>
      <c r="E68" s="36">
        <v>4</v>
      </c>
      <c r="F68" s="36" t="s">
        <v>48</v>
      </c>
      <c r="G68" s="37">
        <v>0</v>
      </c>
      <c r="H68" s="38">
        <v>0</v>
      </c>
      <c r="I68" s="38">
        <v>0</v>
      </c>
      <c r="J68" s="38">
        <v>0</v>
      </c>
      <c r="K68" s="39">
        <v>150</v>
      </c>
      <c r="L68" s="40" t="s">
        <v>32</v>
      </c>
      <c r="M68" s="41">
        <v>18</v>
      </c>
      <c r="N68" s="184" t="str">
        <f>IF(X68&lt;&gt;"",CONCATENATE($E$17,$F$17,".",$G$17,".","0",RIGHT($N$53,1),".",RIGHT(X68,1),$A66),"")</f>
        <v/>
      </c>
      <c r="O68" s="185"/>
      <c r="P68" s="186"/>
      <c r="Q68" s="36"/>
      <c r="R68" s="36"/>
      <c r="S68" s="37"/>
      <c r="T68" s="38"/>
      <c r="U68" s="38"/>
      <c r="V68" s="38"/>
      <c r="W68" s="39"/>
      <c r="X68" s="40"/>
      <c r="Y68" s="41"/>
    </row>
    <row r="69" spans="1:25" s="88" customFormat="1" ht="15" thickTop="1" x14ac:dyDescent="0.25">
      <c r="A69" s="187" t="s">
        <v>49</v>
      </c>
      <c r="B69" s="18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80"/>
      <c r="N69" s="188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80"/>
    </row>
    <row r="70" spans="1:25" s="88" customFormat="1" x14ac:dyDescent="0.25">
      <c r="A70" s="171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8"/>
      <c r="N70" s="176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8"/>
    </row>
    <row r="71" spans="1:25" s="88" customFormat="1" ht="15" thickBot="1" x14ac:dyDescent="0.3">
      <c r="A71" s="172"/>
      <c r="B71" s="184" t="str">
        <f>IF(L71&lt;&gt;"",CONCATENATE($E$17,$F$17,".",$G$17,".","0",RIGHT($B$53,1),".",RIGHT(L71,1),$A69),"")</f>
        <v/>
      </c>
      <c r="C71" s="185"/>
      <c r="D71" s="186"/>
      <c r="E71" s="36"/>
      <c r="F71" s="36"/>
      <c r="G71" s="37"/>
      <c r="H71" s="38"/>
      <c r="I71" s="38"/>
      <c r="J71" s="38"/>
      <c r="K71" s="39"/>
      <c r="L71" s="40"/>
      <c r="M71" s="41"/>
      <c r="N71" s="184" t="str">
        <f>IF(X71&lt;&gt;"",CONCATENATE($E$17,$F$17,".",$G$17,".","0",RIGHT($N$53,1),".",RIGHT(X71,1),$A69),"")</f>
        <v/>
      </c>
      <c r="O71" s="185"/>
      <c r="P71" s="186"/>
      <c r="Q71" s="36"/>
      <c r="R71" s="36"/>
      <c r="S71" s="37"/>
      <c r="T71" s="38"/>
      <c r="U71" s="38"/>
      <c r="V71" s="38"/>
      <c r="W71" s="39"/>
      <c r="X71" s="40"/>
      <c r="Y71" s="41"/>
    </row>
    <row r="72" spans="1:25" s="88" customFormat="1" ht="15" thickTop="1" x14ac:dyDescent="0.25">
      <c r="A72" s="187" t="s">
        <v>50</v>
      </c>
      <c r="B72" s="188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80"/>
      <c r="N72" s="188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80"/>
    </row>
    <row r="73" spans="1:25" s="88" customFormat="1" x14ac:dyDescent="0.25">
      <c r="A73" s="171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8"/>
      <c r="N73" s="176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8"/>
    </row>
    <row r="74" spans="1:25" s="88" customFormat="1" ht="15" thickBot="1" x14ac:dyDescent="0.3">
      <c r="A74" s="172"/>
      <c r="B74" s="184" t="str">
        <f>IF(L74&lt;&gt;"",CONCATENATE($E$17,$F$17,".",$G$17,".","0",RIGHT($B$53,1),".",RIGHT(L74,1),$A72),"")</f>
        <v/>
      </c>
      <c r="C74" s="185"/>
      <c r="D74" s="186"/>
      <c r="E74" s="36"/>
      <c r="F74" s="36"/>
      <c r="G74" s="37"/>
      <c r="H74" s="38"/>
      <c r="I74" s="38"/>
      <c r="J74" s="38"/>
      <c r="K74" s="39"/>
      <c r="L74" s="40"/>
      <c r="M74" s="41"/>
      <c r="N74" s="184" t="str">
        <f>IF(X74&lt;&gt;"",CONCATENATE($E$17,$F$17,".",$G$17,".","0",RIGHT($N$53,1),".",RIGHT(X74,1),$A72),"")</f>
        <v/>
      </c>
      <c r="O74" s="185"/>
      <c r="P74" s="186"/>
      <c r="Q74" s="36"/>
      <c r="R74" s="36"/>
      <c r="S74" s="37"/>
      <c r="T74" s="38"/>
      <c r="U74" s="38"/>
      <c r="V74" s="38"/>
      <c r="W74" s="39"/>
      <c r="X74" s="40"/>
      <c r="Y74" s="41"/>
    </row>
    <row r="75" spans="1:25" s="10" customFormat="1" ht="24" customHeight="1" thickTop="1" x14ac:dyDescent="0.2">
      <c r="A75" s="197" t="s">
        <v>51</v>
      </c>
      <c r="B75" s="48" t="s">
        <v>52</v>
      </c>
      <c r="C75" s="49"/>
      <c r="D75" s="49"/>
      <c r="E75" s="49"/>
      <c r="F75" s="50">
        <f>SUM(G56:J56,G59:J59,G62:J62,G65:J65,G68:J68,G71:J71,G74:J74)</f>
        <v>196</v>
      </c>
      <c r="G75" s="51" t="s">
        <v>53</v>
      </c>
      <c r="H75" s="52"/>
      <c r="I75" s="52"/>
      <c r="J75" s="52"/>
      <c r="K75" s="52"/>
      <c r="L75" s="53"/>
      <c r="M75" s="54">
        <f>SUM(M56,M59,M62,M65,M68,M71,M74)</f>
        <v>214</v>
      </c>
      <c r="N75" s="48" t="s">
        <v>52</v>
      </c>
      <c r="O75" s="49"/>
      <c r="P75" s="49"/>
      <c r="Q75" s="49"/>
      <c r="R75" s="55">
        <f>SUM(S56:V56,S59:V59,S62:V62,S65:V65,S68:V68,S71:V71,S74:V74)</f>
        <v>0</v>
      </c>
      <c r="S75" s="51" t="s">
        <v>53</v>
      </c>
      <c r="T75" s="52"/>
      <c r="U75" s="52"/>
      <c r="V75" s="52"/>
      <c r="W75" s="52"/>
      <c r="X75" s="53"/>
      <c r="Y75" s="89">
        <f>SUM(Y56,Y59,Y62,Y65,Y68,Y71,Y74)</f>
        <v>200</v>
      </c>
    </row>
    <row r="76" spans="1:25" s="10" customFormat="1" ht="29.25" customHeight="1" x14ac:dyDescent="0.2">
      <c r="A76" s="198"/>
      <c r="B76" s="200" t="s">
        <v>54</v>
      </c>
      <c r="C76" s="201"/>
      <c r="D76" s="57"/>
      <c r="E76" s="57"/>
      <c r="F76" s="58">
        <f>SUM(G56:K56,G59:K59,G62:K62,G65:K65,G68:K68,G71:K71,G74:K74)</f>
        <v>346</v>
      </c>
      <c r="G76" s="200" t="s">
        <v>55</v>
      </c>
      <c r="H76" s="201"/>
      <c r="I76" s="201"/>
      <c r="J76" s="57"/>
      <c r="K76" s="57"/>
      <c r="L76" s="59"/>
      <c r="M76" s="60">
        <f>F76+M75</f>
        <v>560</v>
      </c>
      <c r="N76" s="200" t="s">
        <v>54</v>
      </c>
      <c r="O76" s="201"/>
      <c r="P76" s="201"/>
      <c r="Q76" s="57"/>
      <c r="R76" s="61">
        <f>SUM(S56:W56,S59:W59,S62:W62,S65:W65,S68:W68,S71:W71,S74:W74)</f>
        <v>360</v>
      </c>
      <c r="S76" s="200" t="s">
        <v>55</v>
      </c>
      <c r="T76" s="201"/>
      <c r="U76" s="201"/>
      <c r="V76" s="62"/>
      <c r="W76" s="62"/>
      <c r="X76" s="62"/>
      <c r="Y76" s="63">
        <f>R76+Y75</f>
        <v>560</v>
      </c>
    </row>
    <row r="77" spans="1:25" s="10" customFormat="1" ht="15.75" customHeight="1" thickBot="1" x14ac:dyDescent="0.25">
      <c r="A77" s="199"/>
      <c r="B77" s="205" t="s">
        <v>56</v>
      </c>
      <c r="C77" s="206"/>
      <c r="D77" s="64"/>
      <c r="E77" s="65"/>
      <c r="F77" s="66">
        <f>SUM(E56,E59,E62,E65,E68,E71,E74)</f>
        <v>30</v>
      </c>
      <c r="G77" s="203" t="s">
        <v>57</v>
      </c>
      <c r="H77" s="204"/>
      <c r="I77" s="204"/>
      <c r="J77" s="204"/>
      <c r="K77" s="204"/>
      <c r="L77" s="195" t="s">
        <v>76</v>
      </c>
      <c r="M77" s="196"/>
      <c r="N77" s="207" t="s">
        <v>56</v>
      </c>
      <c r="O77" s="208"/>
      <c r="P77" s="67"/>
      <c r="Q77" s="84"/>
      <c r="R77" s="68">
        <f>SUM(Q56,Q59,Q62,Q65,Q68,Q71,Q74)</f>
        <v>30</v>
      </c>
      <c r="S77" s="203" t="s">
        <v>57</v>
      </c>
      <c r="T77" s="204"/>
      <c r="U77" s="204"/>
      <c r="V77" s="204"/>
      <c r="W77" s="69"/>
      <c r="X77" s="195" t="s">
        <v>77</v>
      </c>
      <c r="Y77" s="196"/>
    </row>
    <row r="78" spans="1:25" s="10" customFormat="1" ht="16.5" customHeight="1" thickTop="1" x14ac:dyDescent="0.2">
      <c r="A78" s="197" t="s">
        <v>60</v>
      </c>
      <c r="B78" s="48" t="s">
        <v>52</v>
      </c>
      <c r="C78" s="49"/>
      <c r="D78" s="49"/>
      <c r="E78" s="49"/>
      <c r="F78" s="70">
        <f>SUM(G80:J80)</f>
        <v>14</v>
      </c>
      <c r="G78" s="51" t="s">
        <v>53</v>
      </c>
      <c r="H78" s="52"/>
      <c r="I78" s="52"/>
      <c r="J78" s="52"/>
      <c r="K78" s="52"/>
      <c r="L78" s="53"/>
      <c r="M78" s="70">
        <f>M75/14</f>
        <v>15.285714285714286</v>
      </c>
      <c r="N78" s="48" t="s">
        <v>52</v>
      </c>
      <c r="O78" s="49"/>
      <c r="P78" s="49"/>
      <c r="Q78" s="49"/>
      <c r="R78" s="90">
        <f>SUM(S80:V80)</f>
        <v>0</v>
      </c>
      <c r="S78" s="51" t="s">
        <v>53</v>
      </c>
      <c r="T78" s="52"/>
      <c r="U78" s="52"/>
      <c r="V78" s="52"/>
      <c r="W78" s="52"/>
      <c r="X78" s="52"/>
      <c r="Y78" s="72">
        <f>Y75/14</f>
        <v>14.285714285714286</v>
      </c>
    </row>
    <row r="79" spans="1:25" s="10" customFormat="1" ht="16.5" customHeight="1" x14ac:dyDescent="0.2">
      <c r="A79" s="198"/>
      <c r="B79" s="200" t="s">
        <v>54</v>
      </c>
      <c r="C79" s="201"/>
      <c r="D79" s="57"/>
      <c r="E79" s="57"/>
      <c r="F79" s="73">
        <f>SUM(G80:K80)</f>
        <v>24.714285714285715</v>
      </c>
      <c r="G79" s="200" t="s">
        <v>55</v>
      </c>
      <c r="H79" s="201"/>
      <c r="I79" s="201"/>
      <c r="J79" s="57"/>
      <c r="K79" s="57"/>
      <c r="M79" s="60">
        <f>F79+M78</f>
        <v>40</v>
      </c>
      <c r="N79" s="200" t="s">
        <v>54</v>
      </c>
      <c r="O79" s="201"/>
      <c r="P79" s="201"/>
      <c r="Q79" s="57"/>
      <c r="R79" s="74">
        <f>SUM(S80:W80)</f>
        <v>25.714285714285715</v>
      </c>
      <c r="S79" s="200" t="s">
        <v>55</v>
      </c>
      <c r="T79" s="201"/>
      <c r="U79" s="201"/>
      <c r="V79" s="75"/>
      <c r="W79" s="75"/>
      <c r="X79" s="75"/>
      <c r="Y79" s="76">
        <f>Y76/14</f>
        <v>40</v>
      </c>
    </row>
    <row r="80" spans="1:25" s="10" customFormat="1" ht="15.75" customHeight="1" thickBot="1" x14ac:dyDescent="0.25">
      <c r="A80" s="202"/>
      <c r="B80" s="203" t="s">
        <v>61</v>
      </c>
      <c r="C80" s="204"/>
      <c r="D80" s="77"/>
      <c r="E80" s="77"/>
      <c r="F80" s="78"/>
      <c r="G80" s="79">
        <f>(G56+G59+G62+G65+G68+G71+G74)/14</f>
        <v>7</v>
      </c>
      <c r="H80" s="79">
        <f>(H56+H59+H62+H65+H68+H71+H74)/14</f>
        <v>1</v>
      </c>
      <c r="I80" s="79">
        <f>(I56+I59+I62+I65+I68+I71+I74)/14</f>
        <v>2</v>
      </c>
      <c r="J80" s="79">
        <f>(J56+J59+J62+J65+J68+J71+J74)/14</f>
        <v>4</v>
      </c>
      <c r="K80" s="79">
        <f>(K56+K59+K62+K65+K68+K71+K74)/14</f>
        <v>10.714285714285714</v>
      </c>
      <c r="L80" s="80" t="s">
        <v>62</v>
      </c>
      <c r="M80" s="81"/>
      <c r="N80" s="203" t="s">
        <v>61</v>
      </c>
      <c r="O80" s="204"/>
      <c r="P80" s="77"/>
      <c r="Q80" s="77"/>
      <c r="R80" s="78"/>
      <c r="S80" s="79">
        <f>(S56+S59+S62+S65+S68+S71+S74)/14</f>
        <v>0</v>
      </c>
      <c r="T80" s="79">
        <f>(T56+T59+T62+T65+T68+T71+T74)/14</f>
        <v>0</v>
      </c>
      <c r="U80" s="79">
        <f>(U56+U59+U62+U65+U68+U71+U74)/14</f>
        <v>0</v>
      </c>
      <c r="V80" s="79">
        <f>(V56+V59+V62+V65+V68+V71+V74)/14</f>
        <v>0</v>
      </c>
      <c r="W80" s="79">
        <f>(W56+W59+W62+W65+W68+W71+W74)/14</f>
        <v>25.714285714285715</v>
      </c>
      <c r="X80" s="80" t="s">
        <v>62</v>
      </c>
      <c r="Y80" s="81"/>
    </row>
    <row r="81" spans="1:25" ht="15" thickTop="1" x14ac:dyDescent="0.2">
      <c r="A81" s="91"/>
      <c r="B81" s="32"/>
      <c r="C81" s="32"/>
      <c r="D81" s="64"/>
      <c r="E81" s="64"/>
      <c r="F81" s="32"/>
      <c r="G81" s="92"/>
      <c r="H81" s="92"/>
      <c r="I81" s="92"/>
      <c r="J81" s="92"/>
      <c r="K81" s="92"/>
      <c r="L81" s="64"/>
      <c r="M81" s="64"/>
      <c r="N81" s="32"/>
      <c r="O81" s="32"/>
      <c r="P81" s="64"/>
      <c r="Q81" s="64"/>
      <c r="R81" s="32"/>
      <c r="S81" s="92"/>
      <c r="T81" s="92"/>
      <c r="U81" s="92"/>
      <c r="V81" s="92"/>
      <c r="W81" s="92"/>
      <c r="X81" s="64"/>
      <c r="Y81" s="64"/>
    </row>
    <row r="82" spans="1:25" s="10" customFormat="1" ht="15.75" x14ac:dyDescent="0.3">
      <c r="A82" s="93"/>
      <c r="F82" s="21"/>
      <c r="R82" s="94"/>
      <c r="S82" s="35"/>
      <c r="T82" s="94"/>
      <c r="U82" s="33"/>
      <c r="V82" s="94"/>
      <c r="W82" s="94"/>
      <c r="X82" s="94"/>
      <c r="Y82" s="35"/>
    </row>
    <row r="83" spans="1:25" s="88" customFormat="1" ht="15.75" customHeight="1" x14ac:dyDescent="0.25">
      <c r="A83" s="212" t="s">
        <v>78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</row>
    <row r="84" spans="1:25" s="88" customFormat="1" x14ac:dyDescent="0.2">
      <c r="A84" s="95"/>
      <c r="B84" s="96" t="s">
        <v>79</v>
      </c>
      <c r="C84" s="97"/>
      <c r="D84" s="97"/>
      <c r="E84" s="98"/>
      <c r="F84" s="98"/>
      <c r="G84" s="98"/>
      <c r="H84" s="98"/>
      <c r="I84" s="98"/>
      <c r="J84" s="98"/>
      <c r="K84" s="98"/>
      <c r="L84" s="97"/>
      <c r="M84" s="97"/>
      <c r="N84" s="97"/>
      <c r="O84" s="97"/>
      <c r="P84" s="98"/>
      <c r="Q84" s="98"/>
      <c r="R84" s="98"/>
      <c r="S84" s="98"/>
      <c r="T84" s="98"/>
      <c r="U84" s="98"/>
      <c r="V84" s="97"/>
      <c r="W84" s="97"/>
      <c r="X84" s="97"/>
      <c r="Y84" s="99"/>
    </row>
    <row r="85" spans="1:25" s="88" customFormat="1" x14ac:dyDescent="0.2">
      <c r="A85" s="96"/>
      <c r="B85" s="100" t="s">
        <v>80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9"/>
    </row>
    <row r="86" spans="1:25" s="88" customFormat="1" x14ac:dyDescent="0.2">
      <c r="A86" s="95"/>
      <c r="B86" s="100" t="s">
        <v>81</v>
      </c>
      <c r="C86" s="97"/>
      <c r="D86" s="97"/>
      <c r="E86" s="98"/>
      <c r="F86" s="98"/>
      <c r="G86" s="98"/>
      <c r="H86" s="98"/>
      <c r="I86" s="98"/>
      <c r="J86" s="98"/>
      <c r="K86" s="98"/>
      <c r="L86" s="97"/>
      <c r="M86" s="97"/>
      <c r="N86" s="97"/>
      <c r="O86" s="97"/>
      <c r="P86" s="98"/>
      <c r="Q86" s="98"/>
      <c r="R86" s="98"/>
      <c r="S86" s="98"/>
      <c r="T86" s="98"/>
      <c r="U86" s="98"/>
      <c r="V86" s="97"/>
      <c r="W86" s="97"/>
      <c r="X86" s="97"/>
      <c r="Y86" s="99"/>
    </row>
    <row r="87" spans="1:25" s="88" customFormat="1" x14ac:dyDescent="0.2">
      <c r="A87" s="95"/>
      <c r="B87" s="100" t="s">
        <v>82</v>
      </c>
      <c r="C87" s="97"/>
      <c r="D87" s="97"/>
      <c r="E87" s="98"/>
      <c r="F87" s="98"/>
      <c r="G87" s="98"/>
      <c r="H87" s="98"/>
      <c r="I87" s="98"/>
      <c r="J87" s="98"/>
      <c r="K87" s="98"/>
      <c r="L87" s="97"/>
      <c r="M87" s="97"/>
      <c r="N87" s="97"/>
      <c r="O87" s="97"/>
      <c r="P87" s="98"/>
      <c r="Q87" s="98"/>
      <c r="R87" s="98"/>
      <c r="S87" s="98"/>
      <c r="T87" s="98"/>
      <c r="U87" s="98"/>
      <c r="V87" s="97"/>
      <c r="W87" s="97"/>
      <c r="X87" s="97"/>
      <c r="Y87" s="99"/>
    </row>
    <row r="88" spans="1:25" s="88" customFormat="1" x14ac:dyDescent="0.2">
      <c r="A88" s="95"/>
      <c r="B88" s="100" t="s">
        <v>83</v>
      </c>
      <c r="C88" s="97"/>
      <c r="D88" s="97"/>
      <c r="E88" s="98"/>
      <c r="F88" s="98"/>
      <c r="G88" s="98"/>
      <c r="H88" s="98"/>
      <c r="I88" s="98"/>
      <c r="J88" s="98"/>
      <c r="K88" s="98"/>
      <c r="L88" s="97"/>
      <c r="M88" s="97"/>
      <c r="N88" s="97"/>
      <c r="O88" s="97"/>
      <c r="P88" s="98"/>
      <c r="Q88" s="98"/>
      <c r="R88" s="98"/>
      <c r="S88" s="98"/>
      <c r="T88" s="98"/>
      <c r="U88" s="98"/>
      <c r="V88" s="97"/>
      <c r="W88" s="97"/>
      <c r="X88" s="97"/>
      <c r="Y88" s="99"/>
    </row>
    <row r="89" spans="1:25" s="88" customFormat="1" x14ac:dyDescent="0.2">
      <c r="A89" s="95"/>
      <c r="B89" s="100" t="s">
        <v>84</v>
      </c>
      <c r="C89" s="97"/>
      <c r="D89" s="97"/>
      <c r="E89" s="98"/>
      <c r="F89" s="98"/>
      <c r="G89" s="98"/>
      <c r="H89" s="98"/>
      <c r="I89" s="98"/>
      <c r="J89" s="98"/>
      <c r="K89" s="98"/>
      <c r="L89" s="97"/>
      <c r="M89" s="97"/>
      <c r="N89" s="97"/>
      <c r="O89" s="97"/>
      <c r="P89" s="98"/>
      <c r="Q89" s="98"/>
      <c r="R89" s="98"/>
      <c r="S89" s="98"/>
      <c r="T89" s="98"/>
      <c r="U89" s="98"/>
      <c r="V89" s="97"/>
      <c r="W89" s="97"/>
      <c r="X89" s="97"/>
      <c r="Y89" s="99"/>
    </row>
    <row r="90" spans="1:25" s="88" customFormat="1" x14ac:dyDescent="0.2">
      <c r="A90" s="95"/>
      <c r="B90" s="100" t="s">
        <v>85</v>
      </c>
      <c r="C90" s="97"/>
      <c r="D90" s="97"/>
      <c r="E90" s="98"/>
      <c r="F90" s="98"/>
      <c r="G90" s="98"/>
      <c r="H90" s="98"/>
      <c r="I90" s="98"/>
      <c r="J90" s="98"/>
      <c r="K90" s="98"/>
      <c r="L90" s="101"/>
      <c r="M90" s="101"/>
      <c r="N90" s="97"/>
      <c r="O90" s="97"/>
      <c r="P90" s="97"/>
      <c r="Q90" s="98"/>
      <c r="R90" s="98"/>
      <c r="S90" s="98"/>
      <c r="T90" s="98"/>
      <c r="U90" s="98"/>
      <c r="V90" s="98"/>
      <c r="W90" s="98"/>
      <c r="X90" s="101"/>
      <c r="Y90" s="101"/>
    </row>
    <row r="91" spans="1:25" s="88" customFormat="1" x14ac:dyDescent="0.2">
      <c r="A91" s="87"/>
      <c r="B91" s="102"/>
      <c r="C91" s="102"/>
      <c r="D91" s="102"/>
      <c r="E91" s="103"/>
      <c r="F91" s="103"/>
      <c r="G91" s="103"/>
      <c r="H91" s="103"/>
      <c r="I91" s="103"/>
      <c r="J91" s="103"/>
      <c r="K91" s="103"/>
      <c r="L91" s="104"/>
      <c r="M91" s="104"/>
      <c r="N91" s="102"/>
      <c r="O91" s="102"/>
      <c r="P91" s="102"/>
      <c r="Q91" s="103"/>
      <c r="R91" s="103"/>
      <c r="S91" s="103"/>
      <c r="T91" s="103"/>
      <c r="U91" s="103"/>
      <c r="V91" s="103"/>
      <c r="W91" s="103"/>
      <c r="X91" s="104"/>
      <c r="Y91" s="104"/>
    </row>
    <row r="92" spans="1:25" s="10" customFormat="1" ht="15" x14ac:dyDescent="0.25">
      <c r="A92" s="105" t="s">
        <v>86</v>
      </c>
      <c r="B92" s="106"/>
      <c r="C92" s="106"/>
      <c r="D92" s="106"/>
      <c r="E92" s="106"/>
      <c r="F92" s="107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8"/>
      <c r="S92" s="108"/>
      <c r="T92" s="108"/>
      <c r="U92" s="109" t="s">
        <v>87</v>
      </c>
      <c r="V92" s="108"/>
      <c r="W92" s="108"/>
      <c r="X92" s="108"/>
      <c r="Y92" s="106"/>
    </row>
    <row r="93" spans="1:25" s="10" customFormat="1" ht="15" x14ac:dyDescent="0.25">
      <c r="A93" s="162" t="s">
        <v>140</v>
      </c>
      <c r="B93" s="162"/>
      <c r="C93" s="162"/>
      <c r="D93" s="162"/>
      <c r="E93" s="162"/>
      <c r="F93" s="107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62" t="s">
        <v>139</v>
      </c>
      <c r="S93" s="162"/>
      <c r="T93" s="162"/>
      <c r="U93" s="162"/>
      <c r="V93" s="162"/>
      <c r="W93" s="162"/>
      <c r="X93" s="162"/>
      <c r="Y93" s="110"/>
    </row>
    <row r="94" spans="1:25" s="10" customFormat="1" ht="15" x14ac:dyDescent="0.25">
      <c r="A94" s="5"/>
      <c r="F94" s="21"/>
      <c r="R94" s="94"/>
      <c r="S94" s="35"/>
      <c r="T94" s="94"/>
      <c r="U94" s="33"/>
      <c r="V94" s="94"/>
      <c r="W94" s="94"/>
      <c r="X94" s="94"/>
      <c r="Y94" s="35"/>
    </row>
    <row r="95" spans="1:25" s="10" customFormat="1" ht="15" x14ac:dyDescent="0.25">
      <c r="A95" s="5"/>
      <c r="F95" s="21"/>
      <c r="R95" s="94"/>
      <c r="S95" s="35"/>
      <c r="T95" s="94"/>
      <c r="U95" s="33"/>
      <c r="V95" s="94"/>
      <c r="W95" s="94"/>
      <c r="X95" s="94"/>
      <c r="Y95" s="35"/>
    </row>
    <row r="96" spans="1:25" ht="15" x14ac:dyDescent="0.2">
      <c r="A96" s="213" t="s">
        <v>88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</row>
    <row r="97" spans="1:25" s="33" customFormat="1" ht="15" x14ac:dyDescent="0.25">
      <c r="A97" s="166" t="s">
        <v>63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</row>
    <row r="98" spans="1:25" ht="15.75" thickBot="1" x14ac:dyDescent="0.3">
      <c r="A98" s="214" t="s">
        <v>25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</row>
    <row r="99" spans="1:25" ht="16.5" thickTop="1" thickBot="1" x14ac:dyDescent="0.25">
      <c r="A99" s="34"/>
      <c r="B99" s="209" t="s">
        <v>26</v>
      </c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1"/>
      <c r="N99" s="210" t="s">
        <v>27</v>
      </c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1"/>
    </row>
    <row r="100" spans="1:25" s="88" customFormat="1" ht="15.75" customHeight="1" thickTop="1" x14ac:dyDescent="0.25">
      <c r="A100" s="171" t="s">
        <v>89</v>
      </c>
      <c r="B100" s="215" t="s">
        <v>90</v>
      </c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7"/>
      <c r="N100" s="215" t="s">
        <v>91</v>
      </c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7"/>
    </row>
    <row r="101" spans="1:25" s="88" customFormat="1" x14ac:dyDescent="0.25">
      <c r="A101" s="171"/>
      <c r="B101" s="218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20"/>
      <c r="N101" s="218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20"/>
    </row>
    <row r="102" spans="1:25" s="88" customFormat="1" ht="15.6" customHeight="1" thickBot="1" x14ac:dyDescent="0.3">
      <c r="A102" s="172"/>
      <c r="B102" s="184" t="str">
        <f>IF(L102&lt;&gt;"",CONCATENATE($E$17,$F$17,".",$G$17,".","0",RIGHT($B$99,1),".",RIGHT(L102,1),$A31, "-01"),"")</f>
        <v>M431.20.01.A4-01</v>
      </c>
      <c r="C102" s="185"/>
      <c r="D102" s="186"/>
      <c r="E102" s="36">
        <f>$E$33</f>
        <v>7</v>
      </c>
      <c r="F102" s="36" t="str">
        <f>$F$33</f>
        <v>E</v>
      </c>
      <c r="G102" s="36">
        <f>$G$33</f>
        <v>28</v>
      </c>
      <c r="H102" s="36">
        <f>$H$33</f>
        <v>14</v>
      </c>
      <c r="I102" s="36">
        <f>$I$33</f>
        <v>0</v>
      </c>
      <c r="J102" s="36">
        <f>$J$33</f>
        <v>14</v>
      </c>
      <c r="K102" s="36">
        <f>$K$33</f>
        <v>0</v>
      </c>
      <c r="L102" s="36" t="str">
        <f>$L$33</f>
        <v>DA</v>
      </c>
      <c r="M102" s="36">
        <f>$M$33</f>
        <v>56</v>
      </c>
      <c r="N102" s="184" t="str">
        <f>IF(X102&lt;&gt;"",CONCATENATE($E$17,$F$17,".",$G$17,".","0",RIGHT($N$99,1),".",RIGHT(X102,1),$A28, "-01"),"")</f>
        <v>M431.20.02.S3-01</v>
      </c>
      <c r="O102" s="185"/>
      <c r="P102" s="186"/>
      <c r="Q102" s="36">
        <f>$Q$30</f>
        <v>7</v>
      </c>
      <c r="R102" s="36" t="str">
        <f>$R$30</f>
        <v>E</v>
      </c>
      <c r="S102" s="36">
        <f>$S$30</f>
        <v>28</v>
      </c>
      <c r="T102" s="36">
        <f>$T$30</f>
        <v>14</v>
      </c>
      <c r="U102" s="36">
        <f>$U$30</f>
        <v>0</v>
      </c>
      <c r="V102" s="36">
        <f>$V$30</f>
        <v>14</v>
      </c>
      <c r="W102" s="36">
        <f>$W$30</f>
        <v>0</v>
      </c>
      <c r="X102" s="36" t="str">
        <f>$X$30</f>
        <v>DS</v>
      </c>
      <c r="Y102" s="36">
        <f>$Y$30</f>
        <v>50</v>
      </c>
    </row>
    <row r="103" spans="1:25" s="88" customFormat="1" ht="15.75" customHeight="1" thickTop="1" x14ac:dyDescent="0.25">
      <c r="A103" s="171" t="s">
        <v>92</v>
      </c>
      <c r="B103" s="173" t="s">
        <v>93</v>
      </c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5"/>
      <c r="N103" s="188" t="s">
        <v>94</v>
      </c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80"/>
    </row>
    <row r="104" spans="1:25" s="88" customFormat="1" x14ac:dyDescent="0.25">
      <c r="A104" s="171"/>
      <c r="B104" s="176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8"/>
      <c r="N104" s="176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8"/>
    </row>
    <row r="105" spans="1:25" s="88" customFormat="1" ht="16.899999999999999" customHeight="1" thickBot="1" x14ac:dyDescent="0.3">
      <c r="A105" s="172"/>
      <c r="B105" s="184" t="str">
        <f>IF(L105&lt;&gt;"",CONCATENATE($E$17,$F$17,".",$G$17,".","0",RIGHT($B$99,1),".",RIGHT(L105,1),$A31, "-02"),"")</f>
        <v>M431.20.01.A4-02</v>
      </c>
      <c r="C105" s="185"/>
      <c r="D105" s="186"/>
      <c r="E105" s="36">
        <f>$E$33</f>
        <v>7</v>
      </c>
      <c r="F105" s="36" t="str">
        <f>$F$33</f>
        <v>E</v>
      </c>
      <c r="G105" s="36">
        <f>$G$33</f>
        <v>28</v>
      </c>
      <c r="H105" s="36">
        <f>$H$33</f>
        <v>14</v>
      </c>
      <c r="I105" s="36">
        <f>$I$33</f>
        <v>0</v>
      </c>
      <c r="J105" s="36">
        <f>$J$33</f>
        <v>14</v>
      </c>
      <c r="K105" s="36">
        <f>$K$33</f>
        <v>0</v>
      </c>
      <c r="L105" s="36" t="str">
        <f>$L$33</f>
        <v>DA</v>
      </c>
      <c r="M105" s="36">
        <f>$M$33</f>
        <v>56</v>
      </c>
      <c r="N105" s="184" t="str">
        <f>IF(X105&lt;&gt;"",CONCATENATE($E$17,$F$17,".",$G$17,".","0",RIGHT($N$99,1),".",RIGHT(X105,1),$A28, "-02"),"")</f>
        <v>M431.20.02.S3-02</v>
      </c>
      <c r="O105" s="185"/>
      <c r="P105" s="186"/>
      <c r="Q105" s="36">
        <f>$Q$30</f>
        <v>7</v>
      </c>
      <c r="R105" s="36" t="str">
        <f>$R$30</f>
        <v>E</v>
      </c>
      <c r="S105" s="36">
        <f>$S$30</f>
        <v>28</v>
      </c>
      <c r="T105" s="36">
        <f>$T$30</f>
        <v>14</v>
      </c>
      <c r="U105" s="36">
        <f>$U$30</f>
        <v>0</v>
      </c>
      <c r="V105" s="36">
        <f>$V$30</f>
        <v>14</v>
      </c>
      <c r="W105" s="36">
        <f>$W$30</f>
        <v>0</v>
      </c>
      <c r="X105" s="36" t="str">
        <f>$X$30</f>
        <v>DS</v>
      </c>
      <c r="Y105" s="36">
        <f>$Y$30</f>
        <v>50</v>
      </c>
    </row>
    <row r="106" spans="1:25" s="88" customFormat="1" ht="15.75" customHeight="1" thickTop="1" x14ac:dyDescent="0.25">
      <c r="A106" s="187" t="s">
        <v>95</v>
      </c>
      <c r="B106" s="188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80"/>
      <c r="N106" s="188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80"/>
    </row>
    <row r="107" spans="1:25" s="88" customFormat="1" ht="3.6" customHeight="1" x14ac:dyDescent="0.25">
      <c r="A107" s="171"/>
      <c r="B107" s="176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8"/>
      <c r="N107" s="176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8"/>
    </row>
    <row r="108" spans="1:25" s="88" customFormat="1" ht="17.45" customHeight="1" thickBot="1" x14ac:dyDescent="0.3">
      <c r="A108" s="172"/>
      <c r="B108" s="184"/>
      <c r="C108" s="185"/>
      <c r="D108" s="186"/>
      <c r="E108" s="36"/>
      <c r="F108" s="36"/>
      <c r="G108" s="37"/>
      <c r="H108" s="38"/>
      <c r="I108" s="38"/>
      <c r="J108" s="38"/>
      <c r="K108" s="39"/>
      <c r="L108" s="40"/>
      <c r="M108" s="41"/>
      <c r="N108" s="184"/>
      <c r="O108" s="185"/>
      <c r="P108" s="186"/>
      <c r="Q108" s="36"/>
      <c r="R108" s="36"/>
      <c r="S108" s="37"/>
      <c r="T108" s="38"/>
      <c r="U108" s="38"/>
      <c r="V108" s="38"/>
      <c r="W108" s="39"/>
      <c r="X108" s="40"/>
      <c r="Y108" s="41"/>
    </row>
    <row r="109" spans="1:25" ht="15" thickTop="1" x14ac:dyDescent="0.2"/>
    <row r="110" spans="1:25" ht="15" x14ac:dyDescent="0.2">
      <c r="A110" s="213" t="s">
        <v>88</v>
      </c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</row>
    <row r="111" spans="1:25" s="33" customFormat="1" ht="15" x14ac:dyDescent="0.25">
      <c r="A111" s="166" t="s">
        <v>63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</row>
    <row r="112" spans="1:25" ht="15.75" thickBot="1" x14ac:dyDescent="0.3">
      <c r="A112" s="214" t="s">
        <v>64</v>
      </c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</row>
    <row r="113" spans="1:25" ht="16.5" thickTop="1" thickBot="1" x14ac:dyDescent="0.25">
      <c r="A113" s="34"/>
      <c r="B113" s="209" t="s">
        <v>65</v>
      </c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1"/>
      <c r="N113" s="210" t="s">
        <v>66</v>
      </c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1"/>
    </row>
    <row r="114" spans="1:25" s="88" customFormat="1" ht="15.75" customHeight="1" thickTop="1" x14ac:dyDescent="0.25">
      <c r="A114" s="171" t="s">
        <v>89</v>
      </c>
      <c r="B114" s="221" t="s">
        <v>96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3"/>
      <c r="N114" s="188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80"/>
    </row>
    <row r="115" spans="1:25" s="88" customFormat="1" x14ac:dyDescent="0.25">
      <c r="A115" s="171"/>
      <c r="B115" s="224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6"/>
      <c r="N115" s="176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8"/>
    </row>
    <row r="116" spans="1:25" s="88" customFormat="1" ht="15.6" customHeight="1" thickBot="1" x14ac:dyDescent="0.3">
      <c r="A116" s="172"/>
      <c r="B116" s="184" t="str">
        <f>IF(L116&lt;&gt;"",CONCATENATE($E$17,$F$17,".",$G$17,".","0",RIGHT($B$113,1),".",RIGHT(L116,1),$A63, "-01"),"")</f>
        <v>M431.20.03.A4-01</v>
      </c>
      <c r="C116" s="185"/>
      <c r="D116" s="186"/>
      <c r="E116" s="36">
        <f>$E$65</f>
        <v>7</v>
      </c>
      <c r="F116" s="36" t="str">
        <f>$F$65</f>
        <v>E</v>
      </c>
      <c r="G116" s="36">
        <f>$G$65</f>
        <v>28</v>
      </c>
      <c r="H116" s="36">
        <f>$H$65</f>
        <v>0</v>
      </c>
      <c r="I116" s="36">
        <f>$I$65</f>
        <v>14</v>
      </c>
      <c r="J116" s="36">
        <f>$J$65</f>
        <v>14</v>
      </c>
      <c r="K116" s="36">
        <f>$K$65</f>
        <v>0</v>
      </c>
      <c r="L116" s="36" t="str">
        <f>$L$65</f>
        <v>DA</v>
      </c>
      <c r="M116" s="36">
        <f>$M$65</f>
        <v>56</v>
      </c>
      <c r="N116" s="184"/>
      <c r="O116" s="185"/>
      <c r="P116" s="186"/>
      <c r="Q116" s="36"/>
      <c r="R116" s="36"/>
      <c r="S116" s="37"/>
      <c r="T116" s="38"/>
      <c r="U116" s="38"/>
      <c r="V116" s="38"/>
      <c r="W116" s="39"/>
      <c r="X116" s="40"/>
      <c r="Y116" s="41"/>
    </row>
    <row r="117" spans="1:25" s="88" customFormat="1" ht="15.75" customHeight="1" thickTop="1" x14ac:dyDescent="0.25">
      <c r="A117" s="171" t="s">
        <v>92</v>
      </c>
      <c r="B117" s="173" t="s">
        <v>97</v>
      </c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5"/>
      <c r="N117" s="188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80"/>
    </row>
    <row r="118" spans="1:25" s="88" customFormat="1" x14ac:dyDescent="0.25">
      <c r="A118" s="171"/>
      <c r="B118" s="176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8"/>
      <c r="N118" s="176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8"/>
    </row>
    <row r="119" spans="1:25" s="88" customFormat="1" ht="16.899999999999999" customHeight="1" thickBot="1" x14ac:dyDescent="0.3">
      <c r="A119" s="172"/>
      <c r="B119" s="184" t="str">
        <f>IF(L116&lt;&gt;"",CONCATENATE($E$17,$F$17,".",$G$17,".","0",RIGHT($B$113,1),".",RIGHT(L116,1),$A63, "-02"),"")</f>
        <v>M431.20.03.A4-02</v>
      </c>
      <c r="C119" s="185"/>
      <c r="D119" s="186"/>
      <c r="E119" s="36">
        <f>$E$65</f>
        <v>7</v>
      </c>
      <c r="F119" s="36" t="str">
        <f>$F$65</f>
        <v>E</v>
      </c>
      <c r="G119" s="36">
        <f>$G$65</f>
        <v>28</v>
      </c>
      <c r="H119" s="36">
        <f>$H$65</f>
        <v>0</v>
      </c>
      <c r="I119" s="36">
        <f>$I$65</f>
        <v>14</v>
      </c>
      <c r="J119" s="36">
        <f>$J$65</f>
        <v>14</v>
      </c>
      <c r="K119" s="36">
        <f>$K$65</f>
        <v>0</v>
      </c>
      <c r="L119" s="36" t="str">
        <f>$L$65</f>
        <v>DA</v>
      </c>
      <c r="M119" s="36">
        <f>$M$65</f>
        <v>56</v>
      </c>
      <c r="N119" s="184"/>
      <c r="O119" s="185"/>
      <c r="P119" s="186"/>
      <c r="Q119" s="36"/>
      <c r="R119" s="36"/>
      <c r="S119" s="37"/>
      <c r="T119" s="38"/>
      <c r="U119" s="38"/>
      <c r="V119" s="38"/>
      <c r="W119" s="39"/>
      <c r="X119" s="40"/>
      <c r="Y119" s="41"/>
    </row>
    <row r="120" spans="1:25" s="88" customFormat="1" ht="15.75" customHeight="1" thickTop="1" x14ac:dyDescent="0.25">
      <c r="A120" s="187" t="s">
        <v>95</v>
      </c>
      <c r="B120" s="188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80"/>
      <c r="N120" s="188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80"/>
    </row>
    <row r="121" spans="1:25" s="88" customFormat="1" ht="3.6" customHeight="1" x14ac:dyDescent="0.25">
      <c r="A121" s="171"/>
      <c r="B121" s="176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8"/>
      <c r="N121" s="176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8"/>
    </row>
    <row r="122" spans="1:25" s="88" customFormat="1" ht="17.45" customHeight="1" thickBot="1" x14ac:dyDescent="0.3">
      <c r="A122" s="172"/>
      <c r="B122" s="184"/>
      <c r="C122" s="185"/>
      <c r="D122" s="186"/>
      <c r="E122" s="36"/>
      <c r="F122" s="36"/>
      <c r="G122" s="37"/>
      <c r="H122" s="38"/>
      <c r="I122" s="38"/>
      <c r="J122" s="38"/>
      <c r="K122" s="39"/>
      <c r="L122" s="40"/>
      <c r="M122" s="41"/>
      <c r="N122" s="184"/>
      <c r="O122" s="185"/>
      <c r="P122" s="186"/>
      <c r="Q122" s="36"/>
      <c r="R122" s="36"/>
      <c r="S122" s="37"/>
      <c r="T122" s="38"/>
      <c r="U122" s="38"/>
      <c r="V122" s="38"/>
      <c r="W122" s="39"/>
      <c r="X122" s="40"/>
      <c r="Y122" s="41"/>
    </row>
    <row r="123" spans="1:25" s="88" customFormat="1" ht="15" thickTop="1" x14ac:dyDescent="0.25">
      <c r="A123" s="111"/>
      <c r="B123" s="97"/>
      <c r="C123" s="97"/>
      <c r="D123" s="97"/>
      <c r="E123" s="98"/>
      <c r="F123" s="98"/>
      <c r="G123" s="98"/>
      <c r="H123" s="98"/>
      <c r="I123" s="98"/>
      <c r="J123" s="98"/>
      <c r="K123" s="98"/>
      <c r="L123" s="97"/>
      <c r="M123" s="97"/>
      <c r="N123" s="97"/>
      <c r="O123" s="97"/>
      <c r="P123" s="97"/>
      <c r="Q123" s="98"/>
      <c r="R123" s="98"/>
      <c r="S123" s="98"/>
      <c r="T123" s="98"/>
      <c r="U123" s="98"/>
      <c r="V123" s="98"/>
      <c r="W123" s="98"/>
      <c r="X123" s="97"/>
      <c r="Y123" s="97"/>
    </row>
    <row r="124" spans="1:25" ht="15" x14ac:dyDescent="0.2">
      <c r="A124" s="213" t="s">
        <v>136</v>
      </c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</row>
    <row r="125" spans="1:25" s="33" customFormat="1" ht="15" x14ac:dyDescent="0.25">
      <c r="A125" s="166" t="s">
        <v>63</v>
      </c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</row>
    <row r="126" spans="1:25" ht="15.75" thickBot="1" x14ac:dyDescent="0.3">
      <c r="A126" s="214" t="s">
        <v>25</v>
      </c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</row>
    <row r="127" spans="1:25" ht="16.5" thickTop="1" thickBot="1" x14ac:dyDescent="0.25">
      <c r="A127" s="34"/>
      <c r="B127" s="209" t="s">
        <v>26</v>
      </c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1"/>
      <c r="N127" s="210" t="s">
        <v>27</v>
      </c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1"/>
    </row>
    <row r="128" spans="1:25" s="88" customFormat="1" ht="15.75" customHeight="1" thickTop="1" x14ac:dyDescent="0.25">
      <c r="A128" s="171" t="s">
        <v>49</v>
      </c>
      <c r="B128" s="173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5"/>
      <c r="N128" s="188" t="s">
        <v>137</v>
      </c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80"/>
    </row>
    <row r="129" spans="1:25" s="88" customFormat="1" x14ac:dyDescent="0.25">
      <c r="A129" s="171"/>
      <c r="B129" s="176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8"/>
      <c r="N129" s="176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8"/>
    </row>
    <row r="130" spans="1:25" s="88" customFormat="1" ht="15.6" customHeight="1" thickBot="1" x14ac:dyDescent="0.3">
      <c r="A130" s="172"/>
      <c r="B130" s="184"/>
      <c r="C130" s="185"/>
      <c r="D130" s="186"/>
      <c r="E130" s="36"/>
      <c r="F130" s="36"/>
      <c r="G130" s="36"/>
      <c r="H130" s="36"/>
      <c r="I130" s="36"/>
      <c r="J130" s="36"/>
      <c r="K130" s="36"/>
      <c r="L130" s="36"/>
      <c r="M130" s="36"/>
      <c r="N130" s="184" t="str">
        <f>IF(X130&lt;&gt;"",CONCATENATE($E$17,$F$17,".",$G$17,".","0",RIGHT($N$53,1),".",RIGHT(X130,1),$A128),"")</f>
        <v>M431.20.04.V6</v>
      </c>
      <c r="O130" s="185"/>
      <c r="P130" s="186"/>
      <c r="Q130" s="36">
        <v>4</v>
      </c>
      <c r="R130" s="36" t="str">
        <f>$R$30</f>
        <v>E</v>
      </c>
      <c r="S130" s="36">
        <v>14</v>
      </c>
      <c r="T130" s="36">
        <f>$T$30</f>
        <v>14</v>
      </c>
      <c r="U130" s="36">
        <f>$U$30</f>
        <v>0</v>
      </c>
      <c r="V130" s="36">
        <v>0</v>
      </c>
      <c r="W130" s="36">
        <f>$W$30</f>
        <v>0</v>
      </c>
      <c r="X130" s="36" t="s">
        <v>41</v>
      </c>
      <c r="Y130" s="36">
        <v>28</v>
      </c>
    </row>
    <row r="131" spans="1:25" s="88" customFormat="1" ht="15" thickTop="1" x14ac:dyDescent="0.25">
      <c r="A131" s="111"/>
      <c r="B131" s="97"/>
      <c r="C131" s="97"/>
      <c r="D131" s="97"/>
      <c r="E131" s="98"/>
      <c r="F131" s="98"/>
      <c r="G131" s="98"/>
      <c r="H131" s="98"/>
      <c r="I131" s="98"/>
      <c r="J131" s="98"/>
      <c r="K131" s="98"/>
      <c r="L131" s="97"/>
      <c r="M131" s="97"/>
      <c r="N131" s="97"/>
      <c r="O131" s="97"/>
      <c r="P131" s="97"/>
      <c r="Q131" s="98"/>
      <c r="R131" s="98"/>
      <c r="S131" s="98"/>
      <c r="T131" s="98"/>
      <c r="U131" s="98"/>
      <c r="V131" s="98"/>
      <c r="W131" s="98"/>
      <c r="X131" s="97"/>
      <c r="Y131" s="97"/>
    </row>
    <row r="132" spans="1:25" ht="15" x14ac:dyDescent="0.2">
      <c r="A132" s="213" t="s">
        <v>136</v>
      </c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</row>
    <row r="133" spans="1:25" s="33" customFormat="1" ht="15" x14ac:dyDescent="0.25">
      <c r="A133" s="166" t="s">
        <v>63</v>
      </c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</row>
    <row r="134" spans="1:25" ht="15.75" thickBot="1" x14ac:dyDescent="0.3">
      <c r="A134" s="214" t="s">
        <v>25</v>
      </c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</row>
    <row r="135" spans="1:25" ht="16.5" thickTop="1" thickBot="1" x14ac:dyDescent="0.25">
      <c r="A135" s="34"/>
      <c r="B135" s="209" t="s">
        <v>65</v>
      </c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1"/>
      <c r="N135" s="210" t="s">
        <v>66</v>
      </c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1"/>
    </row>
    <row r="136" spans="1:25" s="88" customFormat="1" ht="15.75" customHeight="1" thickTop="1" x14ac:dyDescent="0.25">
      <c r="A136" s="171" t="s">
        <v>49</v>
      </c>
      <c r="B136" s="173" t="s">
        <v>138</v>
      </c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5"/>
      <c r="N136" s="188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80"/>
    </row>
    <row r="137" spans="1:25" s="88" customFormat="1" x14ac:dyDescent="0.25">
      <c r="A137" s="171"/>
      <c r="B137" s="176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8"/>
      <c r="N137" s="176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8"/>
    </row>
    <row r="138" spans="1:25" s="88" customFormat="1" ht="15.6" customHeight="1" thickBot="1" x14ac:dyDescent="0.3">
      <c r="A138" s="172"/>
      <c r="B138" s="184" t="str">
        <f>IF(L138&lt;&gt;"",CONCATENATE($E$17,$F$17,".",$G$17,".","0",RIGHT($N$53,1),".",RIGHT(L138,1),$A136),"")</f>
        <v>M431.20.04.V6</v>
      </c>
      <c r="C138" s="185"/>
      <c r="D138" s="186"/>
      <c r="E138" s="36">
        <v>4</v>
      </c>
      <c r="F138" s="36" t="str">
        <f>$F$33</f>
        <v>E</v>
      </c>
      <c r="G138" s="36">
        <v>14</v>
      </c>
      <c r="H138" s="36">
        <v>14</v>
      </c>
      <c r="I138" s="36">
        <f>$I$33</f>
        <v>0</v>
      </c>
      <c r="J138" s="36">
        <v>0</v>
      </c>
      <c r="K138" s="36">
        <f>$K$33</f>
        <v>0</v>
      </c>
      <c r="L138" s="36" t="s">
        <v>41</v>
      </c>
      <c r="M138" s="36">
        <v>28</v>
      </c>
      <c r="N138" s="184"/>
      <c r="O138" s="185"/>
      <c r="P138" s="18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s="88" customFormat="1" ht="15" thickTop="1" x14ac:dyDescent="0.25">
      <c r="A139" s="111"/>
      <c r="B139" s="97"/>
      <c r="C139" s="97"/>
      <c r="D139" s="97"/>
      <c r="E139" s="98"/>
      <c r="F139" s="98"/>
      <c r="G139" s="98"/>
      <c r="H139" s="98"/>
      <c r="I139" s="98"/>
      <c r="J139" s="98"/>
      <c r="K139" s="98"/>
      <c r="L139" s="97"/>
      <c r="M139" s="97"/>
      <c r="N139" s="97"/>
      <c r="O139" s="97"/>
      <c r="P139" s="97"/>
      <c r="Q139" s="98"/>
      <c r="R139" s="98"/>
      <c r="S139" s="98"/>
      <c r="T139" s="98"/>
      <c r="U139" s="98"/>
      <c r="V139" s="98"/>
      <c r="W139" s="98"/>
      <c r="X139" s="97"/>
      <c r="Y139" s="97"/>
    </row>
    <row r="140" spans="1:25" s="88" customFormat="1" x14ac:dyDescent="0.25">
      <c r="A140" s="111"/>
      <c r="B140" s="97"/>
      <c r="C140" s="97"/>
      <c r="D140" s="97"/>
      <c r="E140" s="98"/>
      <c r="F140" s="98"/>
      <c r="G140" s="98"/>
      <c r="H140" s="98"/>
      <c r="I140" s="98"/>
      <c r="J140" s="98"/>
      <c r="K140" s="98"/>
      <c r="L140" s="97"/>
      <c r="M140" s="97"/>
      <c r="N140" s="97"/>
      <c r="O140" s="97"/>
      <c r="P140" s="97"/>
      <c r="Q140" s="98"/>
      <c r="R140" s="98"/>
      <c r="S140" s="98"/>
      <c r="T140" s="98"/>
      <c r="U140" s="98"/>
      <c r="V140" s="98"/>
      <c r="W140" s="98"/>
      <c r="X140" s="97"/>
      <c r="Y140" s="97"/>
    </row>
    <row r="141" spans="1:25" s="88" customFormat="1" x14ac:dyDescent="0.25">
      <c r="A141" s="111"/>
      <c r="B141" s="102"/>
      <c r="C141" s="102"/>
      <c r="D141" s="102"/>
      <c r="E141" s="103"/>
      <c r="F141" s="103"/>
      <c r="G141" s="103"/>
      <c r="H141" s="103"/>
      <c r="I141" s="103"/>
      <c r="J141" s="103"/>
      <c r="K141" s="103"/>
      <c r="L141" s="104"/>
      <c r="M141" s="104"/>
      <c r="N141" s="102"/>
      <c r="O141" s="102"/>
      <c r="P141" s="102"/>
      <c r="Q141" s="103"/>
      <c r="R141" s="103"/>
      <c r="S141" s="103"/>
      <c r="T141" s="103"/>
      <c r="U141" s="103"/>
      <c r="V141" s="103"/>
      <c r="W141" s="103"/>
      <c r="X141" s="104"/>
      <c r="Y141" s="104"/>
    </row>
    <row r="142" spans="1:25" s="88" customFormat="1" ht="15" thickBot="1" x14ac:dyDescent="0.3">
      <c r="A142" s="111"/>
      <c r="B142" s="102"/>
      <c r="C142" s="102"/>
      <c r="D142" s="102"/>
      <c r="E142" s="103"/>
      <c r="F142" s="103"/>
      <c r="G142" s="103"/>
      <c r="H142" s="103"/>
      <c r="I142" s="103"/>
      <c r="J142" s="103"/>
      <c r="K142" s="103"/>
      <c r="L142" s="104"/>
      <c r="M142" s="104"/>
      <c r="N142" s="102"/>
      <c r="O142" s="102"/>
      <c r="P142" s="102"/>
      <c r="Q142" s="103"/>
      <c r="R142" s="103"/>
      <c r="S142" s="103"/>
      <c r="T142" s="103"/>
      <c r="U142" s="103"/>
      <c r="V142" s="103"/>
      <c r="W142" s="103"/>
      <c r="X142" s="104"/>
      <c r="Y142" s="104"/>
    </row>
    <row r="143" spans="1:25" s="115" customFormat="1" ht="15.75" thickBot="1" x14ac:dyDescent="0.25">
      <c r="A143" s="112" t="s">
        <v>98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4"/>
    </row>
    <row r="144" spans="1:25" s="117" customFormat="1" ht="16.5" thickTop="1" thickBot="1" x14ac:dyDescent="0.25">
      <c r="A144" s="238" t="s">
        <v>99</v>
      </c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40"/>
      <c r="M144" s="116"/>
      <c r="N144" s="244" t="s">
        <v>100</v>
      </c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6"/>
    </row>
    <row r="145" spans="1:25" s="117" customFormat="1" ht="16.5" thickTop="1" thickBot="1" x14ac:dyDescent="0.25">
      <c r="A145" s="241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3"/>
      <c r="M145" s="118"/>
      <c r="N145" s="244" t="s">
        <v>101</v>
      </c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6"/>
    </row>
    <row r="146" spans="1:25" s="117" customFormat="1" ht="19.5" customHeight="1" thickTop="1" thickBot="1" x14ac:dyDescent="0.25">
      <c r="A146" s="231" t="s">
        <v>102</v>
      </c>
      <c r="B146" s="232"/>
      <c r="C146" s="233"/>
      <c r="D146" s="119" t="s">
        <v>103</v>
      </c>
      <c r="E146" s="120" t="s">
        <v>104</v>
      </c>
      <c r="F146" s="120" t="s">
        <v>105</v>
      </c>
      <c r="G146" s="120" t="s">
        <v>106</v>
      </c>
      <c r="H146" s="120" t="s">
        <v>107</v>
      </c>
      <c r="I146" s="120" t="s">
        <v>108</v>
      </c>
      <c r="J146" s="121" t="s">
        <v>109</v>
      </c>
      <c r="K146" s="121" t="s">
        <v>110</v>
      </c>
      <c r="L146" s="122" t="s">
        <v>111</v>
      </c>
      <c r="M146" s="118"/>
      <c r="N146" s="234" t="s">
        <v>112</v>
      </c>
      <c r="O146" s="235"/>
      <c r="P146" s="236"/>
      <c r="Q146" s="123">
        <v>8</v>
      </c>
      <c r="R146" s="124" t="s">
        <v>31</v>
      </c>
      <c r="S146" s="125">
        <v>28</v>
      </c>
      <c r="T146" s="125">
        <v>0</v>
      </c>
      <c r="U146" s="125">
        <v>28</v>
      </c>
      <c r="V146" s="126">
        <v>0</v>
      </c>
      <c r="W146" s="127">
        <v>49</v>
      </c>
      <c r="X146" s="128" t="s">
        <v>41</v>
      </c>
      <c r="Y146" s="129">
        <v>50</v>
      </c>
    </row>
    <row r="147" spans="1:25" s="117" customFormat="1" ht="15" thickTop="1" x14ac:dyDescent="0.2">
      <c r="A147" s="130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16"/>
      <c r="N147" s="118"/>
      <c r="Y147" s="132"/>
    </row>
    <row r="148" spans="1:25" s="117" customFormat="1" ht="15" x14ac:dyDescent="0.2">
      <c r="A148" s="133"/>
      <c r="B148" s="118" t="s">
        <v>113</v>
      </c>
      <c r="C148" s="118"/>
      <c r="D148" s="118"/>
      <c r="E148" s="118"/>
      <c r="F148" s="134"/>
      <c r="G148" s="118"/>
      <c r="H148" s="118"/>
      <c r="I148" s="118"/>
      <c r="J148" s="118"/>
      <c r="K148" s="118"/>
      <c r="L148" s="118"/>
      <c r="M148" s="118"/>
      <c r="N148" s="118"/>
      <c r="O148" s="230" t="s">
        <v>114</v>
      </c>
      <c r="P148" s="230"/>
      <c r="Q148" s="230"/>
      <c r="R148" s="230"/>
      <c r="S148" s="230"/>
      <c r="T148" s="230"/>
      <c r="U148" s="230"/>
      <c r="V148" s="230"/>
      <c r="W148" s="230"/>
      <c r="X148" s="230"/>
      <c r="Y148" s="237"/>
    </row>
    <row r="149" spans="1:25" s="117" customFormat="1" ht="15" x14ac:dyDescent="0.2">
      <c r="A149" s="133"/>
      <c r="B149" s="118" t="s">
        <v>115</v>
      </c>
      <c r="C149" s="118"/>
      <c r="D149" s="118"/>
      <c r="E149" s="118"/>
      <c r="F149" s="134"/>
      <c r="G149" s="118"/>
      <c r="H149" s="118"/>
      <c r="I149" s="118"/>
      <c r="J149" s="118"/>
      <c r="K149" s="118"/>
      <c r="L149" s="118"/>
      <c r="M149" s="118"/>
      <c r="N149" s="118"/>
      <c r="P149" s="118" t="s">
        <v>116</v>
      </c>
      <c r="Y149" s="132"/>
    </row>
    <row r="150" spans="1:25" s="117" customFormat="1" ht="15" x14ac:dyDescent="0.2">
      <c r="A150" s="135"/>
      <c r="B150" s="118" t="s">
        <v>117</v>
      </c>
      <c r="C150" s="118"/>
      <c r="D150" s="118"/>
      <c r="E150" s="118"/>
      <c r="F150" s="134"/>
      <c r="G150" s="118"/>
      <c r="H150" s="136"/>
      <c r="I150" s="136"/>
      <c r="J150" s="136"/>
      <c r="K150" s="136"/>
      <c r="L150" s="136"/>
      <c r="M150" s="136"/>
      <c r="N150" s="118"/>
      <c r="Q150" s="118" t="s">
        <v>118</v>
      </c>
    </row>
    <row r="151" spans="1:25" s="117" customFormat="1" ht="19.5" customHeight="1" x14ac:dyDescent="0.2">
      <c r="A151" s="135"/>
      <c r="B151" s="118"/>
      <c r="C151" s="230" t="s">
        <v>119</v>
      </c>
      <c r="D151" s="230"/>
      <c r="E151" s="230"/>
      <c r="F151" s="230"/>
      <c r="G151" s="230"/>
      <c r="H151" s="137"/>
      <c r="I151" s="137"/>
      <c r="J151" s="137"/>
      <c r="K151" s="137"/>
      <c r="L151" s="137"/>
      <c r="M151" s="138"/>
      <c r="N151" s="118"/>
      <c r="Q151" s="139" t="s">
        <v>120</v>
      </c>
    </row>
    <row r="152" spans="1:25" s="117" customFormat="1" ht="15" x14ac:dyDescent="0.2">
      <c r="A152" s="140"/>
      <c r="B152" s="118"/>
      <c r="C152" s="141"/>
      <c r="D152" s="227" t="s">
        <v>121</v>
      </c>
      <c r="E152" s="227"/>
      <c r="F152" s="227"/>
      <c r="G152" s="227"/>
      <c r="H152" s="227"/>
      <c r="I152" s="227"/>
      <c r="J152" s="227"/>
      <c r="K152" s="227"/>
      <c r="L152" s="227"/>
      <c r="M152" s="138"/>
      <c r="N152" s="118"/>
      <c r="O152" s="137"/>
      <c r="Q152" s="118" t="s">
        <v>122</v>
      </c>
      <c r="R152" s="131"/>
      <c r="S152" s="137"/>
      <c r="T152" s="137"/>
      <c r="U152" s="137"/>
      <c r="V152" s="137"/>
      <c r="W152" s="137"/>
      <c r="X152" s="137"/>
      <c r="Y152" s="142"/>
    </row>
    <row r="153" spans="1:25" s="117" customFormat="1" ht="15" x14ac:dyDescent="0.2">
      <c r="A153" s="133"/>
      <c r="B153" s="118"/>
      <c r="C153" s="118"/>
      <c r="D153" s="143" t="s">
        <v>123</v>
      </c>
      <c r="E153" s="143"/>
      <c r="F153" s="134"/>
      <c r="G153" s="136"/>
      <c r="H153" s="136"/>
      <c r="I153" s="136"/>
      <c r="J153" s="136"/>
      <c r="K153" s="136"/>
      <c r="L153" s="136"/>
      <c r="M153" s="118"/>
      <c r="N153" s="144"/>
      <c r="O153" s="118"/>
      <c r="P153" s="118"/>
      <c r="Q153" s="118" t="s">
        <v>124</v>
      </c>
      <c r="R153" s="134"/>
      <c r="S153" s="118"/>
      <c r="T153" s="118"/>
      <c r="U153" s="118"/>
      <c r="V153" s="118"/>
      <c r="W153" s="118"/>
      <c r="X153" s="118"/>
      <c r="Y153" s="145"/>
    </row>
    <row r="154" spans="1:25" s="117" customFormat="1" ht="29.25" customHeight="1" x14ac:dyDescent="0.2">
      <c r="A154" s="133"/>
      <c r="C154" s="137"/>
      <c r="D154" s="230" t="s">
        <v>125</v>
      </c>
      <c r="E154" s="230"/>
      <c r="F154" s="230"/>
      <c r="G154" s="118"/>
      <c r="H154" s="118"/>
      <c r="I154" s="118"/>
      <c r="J154" s="118"/>
      <c r="K154" s="118"/>
      <c r="L154" s="137"/>
      <c r="M154" s="137"/>
      <c r="N154" s="144"/>
      <c r="O154" s="230" t="s">
        <v>126</v>
      </c>
      <c r="P154" s="230"/>
      <c r="Q154" s="230"/>
      <c r="R154" s="230"/>
      <c r="S154" s="230"/>
      <c r="T154" s="230"/>
      <c r="U154" s="230"/>
      <c r="V154" s="230"/>
      <c r="W154" s="230"/>
      <c r="X154" s="230"/>
      <c r="Y154" s="237"/>
    </row>
    <row r="155" spans="1:25" s="117" customFormat="1" ht="15" x14ac:dyDescent="0.2">
      <c r="A155" s="133"/>
      <c r="B155" s="118" t="s">
        <v>127</v>
      </c>
      <c r="C155" s="137"/>
      <c r="D155" s="137"/>
      <c r="E155" s="137"/>
      <c r="F155" s="131"/>
      <c r="G155" s="118"/>
      <c r="H155" s="118"/>
      <c r="I155" s="118"/>
      <c r="J155" s="118"/>
      <c r="K155" s="118"/>
      <c r="L155" s="137"/>
      <c r="M155" s="137"/>
      <c r="N155" s="144"/>
      <c r="O155" s="118"/>
      <c r="P155" s="118"/>
      <c r="R155" s="146"/>
      <c r="S155" s="147"/>
      <c r="T155" s="147"/>
      <c r="U155" s="147"/>
      <c r="V155" s="147"/>
      <c r="W155" s="147"/>
      <c r="X155" s="147"/>
      <c r="Y155" s="145"/>
    </row>
    <row r="156" spans="1:25" s="117" customFormat="1" ht="15" x14ac:dyDescent="0.2">
      <c r="A156" s="133"/>
      <c r="B156" s="118" t="s">
        <v>128</v>
      </c>
      <c r="F156" s="131"/>
      <c r="G156" s="118"/>
      <c r="H156" s="137"/>
      <c r="I156" s="137"/>
      <c r="J156" s="137"/>
      <c r="K156" s="137"/>
      <c r="L156" s="137"/>
      <c r="M156" s="137"/>
      <c r="N156" s="143"/>
      <c r="O156" s="148"/>
      <c r="P156" s="143"/>
      <c r="R156" s="149"/>
      <c r="S156" s="150"/>
      <c r="T156" s="150"/>
      <c r="U156" s="150"/>
      <c r="V156" s="150"/>
      <c r="W156" s="150"/>
      <c r="X156" s="151"/>
      <c r="Y156" s="152"/>
    </row>
    <row r="157" spans="1:25" s="117" customFormat="1" ht="15" x14ac:dyDescent="0.2">
      <c r="A157" s="133"/>
      <c r="B157" s="227" t="s">
        <v>129</v>
      </c>
      <c r="C157" s="227"/>
      <c r="D157" s="227"/>
      <c r="E157" s="227"/>
      <c r="F157" s="131"/>
      <c r="G157" s="137"/>
      <c r="H157" s="137"/>
      <c r="I157" s="137"/>
      <c r="J157" s="137"/>
      <c r="K157" s="137"/>
      <c r="L157" s="137"/>
      <c r="M157" s="137"/>
      <c r="N157" s="144"/>
      <c r="O157" s="227" t="s">
        <v>130</v>
      </c>
      <c r="P157" s="227"/>
      <c r="Q157" s="227"/>
      <c r="R157" s="227"/>
      <c r="S157" s="227"/>
      <c r="T157" s="227"/>
      <c r="U157" s="227"/>
      <c r="V157" s="227"/>
      <c r="W157" s="227"/>
      <c r="X157" s="227"/>
      <c r="Y157" s="228"/>
    </row>
    <row r="158" spans="1:25" s="117" customFormat="1" ht="33" customHeight="1" x14ac:dyDescent="0.2">
      <c r="A158" s="133"/>
      <c r="B158" s="143" t="s">
        <v>131</v>
      </c>
      <c r="F158" s="131"/>
      <c r="G158" s="137"/>
      <c r="H158" s="137"/>
      <c r="I158" s="137"/>
      <c r="J158" s="137"/>
      <c r="K158" s="137"/>
      <c r="L158" s="137"/>
      <c r="M158" s="137"/>
      <c r="N158" s="153"/>
      <c r="O158" s="229" t="s">
        <v>132</v>
      </c>
      <c r="P158" s="229"/>
      <c r="Q158" s="229"/>
      <c r="R158" s="229"/>
      <c r="S158" s="229"/>
      <c r="T158" s="229"/>
      <c r="U158" s="229"/>
      <c r="V158" s="229"/>
      <c r="W158" s="229"/>
      <c r="X158" s="229"/>
      <c r="Y158" s="154"/>
    </row>
    <row r="159" spans="1:25" s="117" customFormat="1" ht="15" x14ac:dyDescent="0.2">
      <c r="A159" s="133"/>
      <c r="B159" s="227" t="s">
        <v>133</v>
      </c>
      <c r="C159" s="227"/>
      <c r="D159" s="227"/>
      <c r="E159" s="227"/>
      <c r="F159" s="227"/>
      <c r="G159" s="227"/>
      <c r="H159" s="227"/>
      <c r="I159" s="227"/>
      <c r="J159" s="227"/>
      <c r="K159" s="137"/>
      <c r="L159" s="137"/>
      <c r="M159" s="137"/>
      <c r="N159" s="153"/>
      <c r="O159" s="230" t="s">
        <v>134</v>
      </c>
      <c r="P159" s="230"/>
      <c r="Q159" s="230"/>
      <c r="R159" s="230"/>
      <c r="S159" s="230"/>
      <c r="T159" s="230"/>
      <c r="U159" s="230"/>
      <c r="V159" s="230"/>
      <c r="W159" s="230"/>
      <c r="X159" s="230"/>
      <c r="Y159" s="154"/>
    </row>
    <row r="160" spans="1:25" s="117" customFormat="1" ht="15" x14ac:dyDescent="0.2">
      <c r="A160" s="133"/>
      <c r="B160" s="143"/>
      <c r="F160" s="131"/>
      <c r="G160" s="137"/>
      <c r="H160" s="137"/>
      <c r="I160" s="137"/>
      <c r="J160" s="137"/>
      <c r="K160" s="137"/>
      <c r="L160" s="137"/>
      <c r="M160" s="137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4"/>
    </row>
    <row r="161" spans="1:25" s="117" customFormat="1" x14ac:dyDescent="0.2">
      <c r="A161" s="155" t="s">
        <v>135</v>
      </c>
      <c r="K161" s="137"/>
      <c r="L161" s="137"/>
      <c r="M161" s="137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</row>
    <row r="162" spans="1:25" s="117" customFormat="1" ht="15" thickBot="1" x14ac:dyDescent="0.25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</row>
    <row r="163" spans="1:25" s="87" customFormat="1" x14ac:dyDescent="0.2">
      <c r="A163" s="111"/>
      <c r="B163" s="102"/>
      <c r="C163" s="102"/>
      <c r="D163" s="102"/>
      <c r="E163" s="159"/>
      <c r="F163" s="159"/>
      <c r="G163" s="160"/>
      <c r="H163" s="160"/>
      <c r="I163" s="160"/>
      <c r="J163" s="160"/>
      <c r="K163" s="160"/>
      <c r="L163" s="104"/>
      <c r="M163" s="104"/>
      <c r="N163" s="102"/>
      <c r="O163" s="102"/>
      <c r="P163" s="102"/>
      <c r="Q163" s="159"/>
      <c r="R163" s="159"/>
      <c r="S163" s="160"/>
      <c r="T163" s="160"/>
      <c r="U163" s="160"/>
      <c r="V163" s="160"/>
      <c r="W163" s="160"/>
      <c r="X163" s="104"/>
      <c r="Y163" s="104"/>
    </row>
    <row r="164" spans="1:25" s="10" customFormat="1" ht="15" x14ac:dyDescent="0.25">
      <c r="A164" s="105" t="s">
        <v>86</v>
      </c>
      <c r="B164" s="106"/>
      <c r="C164" s="106"/>
      <c r="D164" s="106"/>
      <c r="E164" s="106"/>
      <c r="F164" s="107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8"/>
      <c r="S164" s="108"/>
      <c r="T164" s="108"/>
      <c r="U164" s="109" t="s">
        <v>87</v>
      </c>
      <c r="V164" s="108"/>
      <c r="W164" s="108"/>
      <c r="X164" s="108"/>
      <c r="Y164" s="106"/>
    </row>
    <row r="165" spans="1:25" s="10" customFormat="1" ht="15" x14ac:dyDescent="0.25">
      <c r="A165" s="162" t="s">
        <v>140</v>
      </c>
      <c r="B165" s="162"/>
      <c r="C165" s="162"/>
      <c r="D165" s="162"/>
      <c r="E165" s="162"/>
      <c r="F165" s="107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62" t="s">
        <v>139</v>
      </c>
      <c r="S165" s="162"/>
      <c r="T165" s="162"/>
      <c r="U165" s="162"/>
      <c r="V165" s="162"/>
      <c r="W165" s="162"/>
      <c r="X165" s="162"/>
      <c r="Y165" s="110"/>
    </row>
    <row r="166" spans="1:25" s="10" customFormat="1" ht="15.75" x14ac:dyDescent="0.3">
      <c r="A166" s="161"/>
      <c r="F166" s="21"/>
      <c r="R166" s="21"/>
    </row>
    <row r="169" spans="1:25" x14ac:dyDescent="0.2">
      <c r="C169" s="116"/>
      <c r="D169" s="116"/>
      <c r="E169" s="116"/>
      <c r="F169" s="116"/>
      <c r="G169" s="116"/>
      <c r="H169" s="116"/>
      <c r="I169" s="116"/>
      <c r="J169" s="116"/>
      <c r="K169" s="116"/>
    </row>
    <row r="170" spans="1:25" ht="14.25" customHeight="1" x14ac:dyDescent="0.2">
      <c r="C170" s="141"/>
      <c r="D170" s="141"/>
      <c r="E170" s="141"/>
      <c r="F170" s="141"/>
      <c r="G170" s="141"/>
      <c r="H170" s="141"/>
      <c r="I170" s="141"/>
      <c r="J170" s="141"/>
      <c r="K170" s="141"/>
    </row>
    <row r="171" spans="1:25" x14ac:dyDescent="0.2">
      <c r="B171" s="117"/>
      <c r="C171" s="141"/>
      <c r="D171" s="141"/>
      <c r="E171" s="141"/>
      <c r="F171" s="141"/>
      <c r="G171" s="141"/>
      <c r="H171" s="141"/>
      <c r="I171" s="141"/>
      <c r="J171" s="141"/>
      <c r="K171" s="141"/>
    </row>
    <row r="172" spans="1:25" x14ac:dyDescent="0.2">
      <c r="F172" s="1"/>
    </row>
    <row r="173" spans="1:25" x14ac:dyDescent="0.2">
      <c r="F173" s="1"/>
    </row>
    <row r="174" spans="1:25" ht="14.25" customHeight="1" x14ac:dyDescent="0.2">
      <c r="C174" s="137"/>
      <c r="D174" s="137"/>
      <c r="E174" s="137"/>
      <c r="F174" s="137"/>
      <c r="G174" s="137"/>
      <c r="H174" s="137"/>
      <c r="I174" s="137"/>
      <c r="J174" s="137"/>
      <c r="K174" s="137"/>
    </row>
  </sheetData>
  <mergeCells count="197">
    <mergeCell ref="A136:A138"/>
    <mergeCell ref="B136:M137"/>
    <mergeCell ref="N136:Y137"/>
    <mergeCell ref="B138:D138"/>
    <mergeCell ref="N138:P138"/>
    <mergeCell ref="N128:Y129"/>
    <mergeCell ref="B130:D130"/>
    <mergeCell ref="N130:P130"/>
    <mergeCell ref="A132:Y132"/>
    <mergeCell ref="A133:Y133"/>
    <mergeCell ref="A134:Y134"/>
    <mergeCell ref="B157:E157"/>
    <mergeCell ref="O157:Y157"/>
    <mergeCell ref="O158:X158"/>
    <mergeCell ref="B159:J159"/>
    <mergeCell ref="O159:X159"/>
    <mergeCell ref="A124:Y124"/>
    <mergeCell ref="A125:Y125"/>
    <mergeCell ref="A126:Y126"/>
    <mergeCell ref="B127:M127"/>
    <mergeCell ref="N127:Y127"/>
    <mergeCell ref="A146:C146"/>
    <mergeCell ref="N146:P146"/>
    <mergeCell ref="O148:Y148"/>
    <mergeCell ref="C151:G151"/>
    <mergeCell ref="D152:L152"/>
    <mergeCell ref="D154:F154"/>
    <mergeCell ref="O154:Y154"/>
    <mergeCell ref="A144:L145"/>
    <mergeCell ref="N144:Y144"/>
    <mergeCell ref="N145:Y145"/>
    <mergeCell ref="A128:A130"/>
    <mergeCell ref="B128:M129"/>
    <mergeCell ref="B135:M135"/>
    <mergeCell ref="N135:Y135"/>
    <mergeCell ref="A117:A119"/>
    <mergeCell ref="B117:M118"/>
    <mergeCell ref="N117:Y118"/>
    <mergeCell ref="B119:D119"/>
    <mergeCell ref="N119:P119"/>
    <mergeCell ref="A120:A122"/>
    <mergeCell ref="B120:M121"/>
    <mergeCell ref="N120:Y121"/>
    <mergeCell ref="B122:D122"/>
    <mergeCell ref="N122:P122"/>
    <mergeCell ref="A111:Y111"/>
    <mergeCell ref="A112:Y112"/>
    <mergeCell ref="B113:M113"/>
    <mergeCell ref="N113:Y113"/>
    <mergeCell ref="A114:A116"/>
    <mergeCell ref="B114:M115"/>
    <mergeCell ref="N114:Y115"/>
    <mergeCell ref="B116:D116"/>
    <mergeCell ref="N116:P116"/>
    <mergeCell ref="A110:Y110"/>
    <mergeCell ref="A106:A108"/>
    <mergeCell ref="B106:M107"/>
    <mergeCell ref="N106:Y107"/>
    <mergeCell ref="B108:D108"/>
    <mergeCell ref="N108:P108"/>
    <mergeCell ref="A100:A102"/>
    <mergeCell ref="B100:M101"/>
    <mergeCell ref="N100:Y101"/>
    <mergeCell ref="B102:D102"/>
    <mergeCell ref="N102:P102"/>
    <mergeCell ref="A103:A105"/>
    <mergeCell ref="B103:M104"/>
    <mergeCell ref="N103:Y104"/>
    <mergeCell ref="B105:D105"/>
    <mergeCell ref="N105:P105"/>
    <mergeCell ref="A83:Y83"/>
    <mergeCell ref="A96:Y96"/>
    <mergeCell ref="A97:Y97"/>
    <mergeCell ref="A98:Y98"/>
    <mergeCell ref="B99:M99"/>
    <mergeCell ref="N99:Y99"/>
    <mergeCell ref="X77:Y77"/>
    <mergeCell ref="A78:A80"/>
    <mergeCell ref="B79:C79"/>
    <mergeCell ref="G79:I79"/>
    <mergeCell ref="N79:P79"/>
    <mergeCell ref="S79:U79"/>
    <mergeCell ref="B80:C80"/>
    <mergeCell ref="N80:O80"/>
    <mergeCell ref="A75:A77"/>
    <mergeCell ref="B76:C76"/>
    <mergeCell ref="G76:I76"/>
    <mergeCell ref="N76:P76"/>
    <mergeCell ref="S76:U76"/>
    <mergeCell ref="B77:C77"/>
    <mergeCell ref="G77:K77"/>
    <mergeCell ref="L77:M77"/>
    <mergeCell ref="N77:O77"/>
    <mergeCell ref="S77:V77"/>
    <mergeCell ref="A69:A71"/>
    <mergeCell ref="B69:M70"/>
    <mergeCell ref="N69:Y70"/>
    <mergeCell ref="B71:D71"/>
    <mergeCell ref="N71:P71"/>
    <mergeCell ref="A72:A74"/>
    <mergeCell ref="B72:M73"/>
    <mergeCell ref="N72:Y73"/>
    <mergeCell ref="B74:D74"/>
    <mergeCell ref="N74:P74"/>
    <mergeCell ref="A63:A65"/>
    <mergeCell ref="B63:M64"/>
    <mergeCell ref="N63:Y64"/>
    <mergeCell ref="B65:D65"/>
    <mergeCell ref="N65:P65"/>
    <mergeCell ref="A66:A68"/>
    <mergeCell ref="B66:M67"/>
    <mergeCell ref="N66:Y67"/>
    <mergeCell ref="B68:D68"/>
    <mergeCell ref="N68:P68"/>
    <mergeCell ref="A57:A59"/>
    <mergeCell ref="B57:M58"/>
    <mergeCell ref="N57:Y58"/>
    <mergeCell ref="B59:D59"/>
    <mergeCell ref="N59:P59"/>
    <mergeCell ref="A60:A62"/>
    <mergeCell ref="B60:M61"/>
    <mergeCell ref="N60:Y61"/>
    <mergeCell ref="B62:D62"/>
    <mergeCell ref="N62:P62"/>
    <mergeCell ref="A51:Y51"/>
    <mergeCell ref="A52:Y52"/>
    <mergeCell ref="B53:M53"/>
    <mergeCell ref="N53:Y53"/>
    <mergeCell ref="A54:A56"/>
    <mergeCell ref="B54:M55"/>
    <mergeCell ref="N54:Y55"/>
    <mergeCell ref="B56:D56"/>
    <mergeCell ref="N56:P56"/>
    <mergeCell ref="A46:A48"/>
    <mergeCell ref="B47:C47"/>
    <mergeCell ref="G47:I47"/>
    <mergeCell ref="N47:P47"/>
    <mergeCell ref="S47:U47"/>
    <mergeCell ref="B48:C48"/>
    <mergeCell ref="N48:O48"/>
    <mergeCell ref="B45:C45"/>
    <mergeCell ref="G45:K45"/>
    <mergeCell ref="L45:M45"/>
    <mergeCell ref="N45:O45"/>
    <mergeCell ref="S45:V45"/>
    <mergeCell ref="A37:A39"/>
    <mergeCell ref="B37:M38"/>
    <mergeCell ref="N37:Y38"/>
    <mergeCell ref="B39:D39"/>
    <mergeCell ref="N39:P39"/>
    <mergeCell ref="X45:Y45"/>
    <mergeCell ref="A40:A42"/>
    <mergeCell ref="B40:M41"/>
    <mergeCell ref="N40:Y41"/>
    <mergeCell ref="B42:D42"/>
    <mergeCell ref="N42:P42"/>
    <mergeCell ref="A43:A45"/>
    <mergeCell ref="B44:C44"/>
    <mergeCell ref="G44:I44"/>
    <mergeCell ref="N44:P44"/>
    <mergeCell ref="S44:U44"/>
    <mergeCell ref="B30:D30"/>
    <mergeCell ref="N30:P30"/>
    <mergeCell ref="A31:A33"/>
    <mergeCell ref="B31:M32"/>
    <mergeCell ref="N31:Y32"/>
    <mergeCell ref="B33:D33"/>
    <mergeCell ref="N33:P33"/>
    <mergeCell ref="A34:A36"/>
    <mergeCell ref="B34:M35"/>
    <mergeCell ref="N34:Y35"/>
    <mergeCell ref="B36:D36"/>
    <mergeCell ref="N36:P36"/>
    <mergeCell ref="R93:X93"/>
    <mergeCell ref="A93:E93"/>
    <mergeCell ref="A165:E165"/>
    <mergeCell ref="R165:X165"/>
    <mergeCell ref="A7:D7"/>
    <mergeCell ref="A14:D14"/>
    <mergeCell ref="A18:Y18"/>
    <mergeCell ref="A19:Y19"/>
    <mergeCell ref="A20:Y20"/>
    <mergeCell ref="B21:M21"/>
    <mergeCell ref="N21:Y21"/>
    <mergeCell ref="A22:A24"/>
    <mergeCell ref="B22:M23"/>
    <mergeCell ref="N22:Y23"/>
    <mergeCell ref="B24:D24"/>
    <mergeCell ref="N24:P24"/>
    <mergeCell ref="A25:A27"/>
    <mergeCell ref="B25:M26"/>
    <mergeCell ref="N25:Y26"/>
    <mergeCell ref="B27:D27"/>
    <mergeCell ref="N27:P27"/>
    <mergeCell ref="A28:A30"/>
    <mergeCell ref="B28:M29"/>
    <mergeCell ref="N28:Y29"/>
  </mergeCells>
  <pageMargins left="0.31496062992125984" right="0.31496062992125984" top="0.35433070866141736" bottom="0.35433070866141736" header="0.31496062992125984" footer="0.31496062992125984"/>
  <pageSetup paperSize="9" scale="55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Traian Botea</dc:creator>
  <cp:lastModifiedBy>Nicoleta Dronca</cp:lastModifiedBy>
  <cp:lastPrinted>2020-09-14T11:05:12Z</cp:lastPrinted>
  <dcterms:created xsi:type="dcterms:W3CDTF">2020-06-10T10:22:48Z</dcterms:created>
  <dcterms:modified xsi:type="dcterms:W3CDTF">2020-09-14T11:05:47Z</dcterms:modified>
</cp:coreProperties>
</file>